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49" i="1" l="1"/>
  <c r="I79" i="1"/>
  <c r="H79" i="1"/>
  <c r="G79" i="1"/>
  <c r="L76" i="1" l="1"/>
  <c r="L12" i="1" l="1"/>
  <c r="L38" i="1"/>
  <c r="J31" i="1" l="1"/>
  <c r="I31" i="1"/>
  <c r="G31" i="1"/>
  <c r="J6" i="1"/>
  <c r="I6" i="1"/>
  <c r="H6" i="1"/>
  <c r="G6" i="1"/>
  <c r="L184" i="1" l="1"/>
  <c r="H184" i="1"/>
  <c r="I184" i="1"/>
  <c r="J184" i="1"/>
  <c r="G184" i="1"/>
  <c r="F184" i="1"/>
  <c r="A112" i="1" l="1"/>
  <c r="L111" i="1"/>
  <c r="J111" i="1"/>
  <c r="I111" i="1"/>
  <c r="H111" i="1"/>
  <c r="G111" i="1"/>
  <c r="F111" i="1"/>
  <c r="A103" i="1"/>
  <c r="L102" i="1"/>
  <c r="J102" i="1"/>
  <c r="I102" i="1"/>
  <c r="H102" i="1"/>
  <c r="G102" i="1"/>
  <c r="F102" i="1"/>
  <c r="A176" i="1"/>
  <c r="L175" i="1"/>
  <c r="L185" i="1" s="1"/>
  <c r="J175" i="1"/>
  <c r="J185" i="1" s="1"/>
  <c r="I175" i="1"/>
  <c r="H175" i="1"/>
  <c r="G175" i="1"/>
  <c r="F175" i="1"/>
  <c r="F112" i="1" l="1"/>
  <c r="J112" i="1"/>
  <c r="H185" i="1"/>
  <c r="H112" i="1"/>
  <c r="F185" i="1"/>
  <c r="G185" i="1"/>
  <c r="I185" i="1"/>
  <c r="G112" i="1"/>
  <c r="I112" i="1"/>
  <c r="L112" i="1"/>
  <c r="G167" i="1"/>
  <c r="H167" i="1"/>
  <c r="I167" i="1"/>
  <c r="J167" i="1"/>
  <c r="L167" i="1"/>
  <c r="F167" i="1"/>
  <c r="A185" i="1" l="1"/>
  <c r="B168" i="1"/>
  <c r="A168" i="1"/>
  <c r="B159" i="1"/>
  <c r="A159" i="1"/>
  <c r="L158" i="1"/>
  <c r="L168" i="1" s="1"/>
  <c r="J158" i="1"/>
  <c r="J168" i="1" s="1"/>
  <c r="I158" i="1"/>
  <c r="I168" i="1" s="1"/>
  <c r="H158" i="1"/>
  <c r="H168" i="1" s="1"/>
  <c r="G158" i="1"/>
  <c r="G168" i="1" s="1"/>
  <c r="F158" i="1"/>
  <c r="F168" i="1" s="1"/>
  <c r="B150" i="1"/>
  <c r="A150" i="1"/>
  <c r="J149" i="1"/>
  <c r="I149" i="1"/>
  <c r="H149" i="1"/>
  <c r="G149" i="1"/>
  <c r="F149" i="1"/>
  <c r="B140" i="1"/>
  <c r="A140" i="1"/>
  <c r="L139" i="1"/>
  <c r="J139" i="1"/>
  <c r="I139" i="1"/>
  <c r="H139" i="1"/>
  <c r="G139" i="1"/>
  <c r="F139" i="1"/>
  <c r="B132" i="1"/>
  <c r="A132" i="1"/>
  <c r="L131" i="1"/>
  <c r="J131" i="1"/>
  <c r="I131" i="1"/>
  <c r="H131" i="1"/>
  <c r="G131" i="1"/>
  <c r="F131" i="1"/>
  <c r="B121" i="1"/>
  <c r="A121" i="1"/>
  <c r="L120" i="1"/>
  <c r="J120" i="1"/>
  <c r="I120" i="1"/>
  <c r="H120" i="1"/>
  <c r="G120" i="1"/>
  <c r="F120" i="1"/>
  <c r="B94" i="1"/>
  <c r="A94" i="1"/>
  <c r="L93" i="1"/>
  <c r="J93" i="1"/>
  <c r="I93" i="1"/>
  <c r="H93" i="1"/>
  <c r="G93" i="1"/>
  <c r="F93" i="1"/>
  <c r="B86" i="1"/>
  <c r="A86" i="1"/>
  <c r="L85" i="1"/>
  <c r="J85" i="1"/>
  <c r="I85" i="1"/>
  <c r="H85" i="1"/>
  <c r="G85" i="1"/>
  <c r="F85" i="1"/>
  <c r="F94" i="1" s="1"/>
  <c r="B77" i="1"/>
  <c r="A77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49" i="1"/>
  <c r="A49" i="1"/>
  <c r="L48" i="1"/>
  <c r="J48" i="1"/>
  <c r="I48" i="1"/>
  <c r="H48" i="1"/>
  <c r="G48" i="1"/>
  <c r="F48" i="1"/>
  <c r="B39" i="1"/>
  <c r="A39" i="1"/>
  <c r="J38" i="1"/>
  <c r="I38" i="1"/>
  <c r="H38" i="1"/>
  <c r="G38" i="1"/>
  <c r="F38" i="1"/>
  <c r="B30" i="1"/>
  <c r="A30" i="1"/>
  <c r="L29" i="1"/>
  <c r="L39" i="1" s="1"/>
  <c r="J29" i="1"/>
  <c r="I29" i="1"/>
  <c r="H29" i="1"/>
  <c r="G29" i="1"/>
  <c r="F29" i="1"/>
  <c r="B22" i="1"/>
  <c r="A22" i="1"/>
  <c r="L21" i="1"/>
  <c r="J21" i="1"/>
  <c r="I21" i="1"/>
  <c r="H21" i="1"/>
  <c r="G21" i="1"/>
  <c r="F21" i="1"/>
  <c r="B13" i="1"/>
  <c r="A13" i="1"/>
  <c r="J12" i="1"/>
  <c r="I12" i="1"/>
  <c r="H12" i="1"/>
  <c r="G12" i="1"/>
  <c r="F12" i="1"/>
  <c r="L94" i="1" l="1"/>
  <c r="I150" i="1"/>
  <c r="H150" i="1"/>
  <c r="G150" i="1"/>
  <c r="L132" i="1"/>
  <c r="H132" i="1"/>
  <c r="J132" i="1"/>
  <c r="I132" i="1"/>
  <c r="G132" i="1"/>
  <c r="L150" i="1"/>
  <c r="F150" i="1"/>
  <c r="J94" i="1"/>
  <c r="I94" i="1"/>
  <c r="G94" i="1"/>
  <c r="H94" i="1"/>
  <c r="I77" i="1"/>
  <c r="J77" i="1"/>
  <c r="F132" i="1"/>
  <c r="L59" i="1"/>
  <c r="J59" i="1"/>
  <c r="I59" i="1"/>
  <c r="H59" i="1"/>
  <c r="F59" i="1"/>
  <c r="L77" i="1"/>
  <c r="L22" i="1"/>
  <c r="J150" i="1"/>
  <c r="G77" i="1"/>
  <c r="F77" i="1"/>
  <c r="H77" i="1"/>
  <c r="G59" i="1"/>
  <c r="F39" i="1"/>
  <c r="J39" i="1"/>
  <c r="I39" i="1"/>
  <c r="H39" i="1"/>
  <c r="G39" i="1"/>
  <c r="I22" i="1"/>
  <c r="H22" i="1"/>
  <c r="J22" i="1"/>
  <c r="G22" i="1"/>
  <c r="F22" i="1"/>
  <c r="L186" i="1" l="1"/>
  <c r="F186" i="1"/>
  <c r="J186" i="1"/>
  <c r="G186" i="1"/>
  <c r="I186" i="1"/>
  <c r="H186" i="1"/>
</calcChain>
</file>

<file path=xl/sharedStrings.xml><?xml version="1.0" encoding="utf-8"?>
<sst xmlns="http://schemas.openxmlformats.org/spreadsheetml/2006/main" count="301" uniqueCount="108">
  <si>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</si>
  <si>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</si>
  <si>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</si>
  <si>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</si>
  <si>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</si>
  <si>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</si>
  <si>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</si>
  <si>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</si>
  <si>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</si>
  <si>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</si>
  <si>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</si>
  <si>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</si>
  <si>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</si>
  <si>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</si>
  <si>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</si>
  <si>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</si>
  <si>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</si>
  <si>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</si>
  <si>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</si>
  <si>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</si>
  <si>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</si>
  <si>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</si>
  <si>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</si>
  <si>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</si>
  <si>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</si>
  <si>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</si>
  <si>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</si>
  <si>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</si>
  <si>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</si>
  <si>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</si>
  <si>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</si>
  <si>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</si>
  <si>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</si>
  <si>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</si>
  <si>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</si>
  <si>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</si>
  <si>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</si>
  <si>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</si>
  <si>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</si>
  <si>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</si>
  <si>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сладости</t>
  </si>
  <si>
    <t xml:space="preserve">           итого</t>
  </si>
  <si>
    <t>Чай с сахаром и лимоном</t>
  </si>
  <si>
    <t>Чай с сахаром</t>
  </si>
  <si>
    <t xml:space="preserve">Фрукт свежий </t>
  </si>
  <si>
    <t>доп.блюдо</t>
  </si>
  <si>
    <t>хлеб ббел.</t>
  </si>
  <si>
    <t>фрукт</t>
  </si>
  <si>
    <t>Салат из моркови</t>
  </si>
  <si>
    <t>Гуляш из птицы</t>
  </si>
  <si>
    <t>Компот из смеси сухофруктов</t>
  </si>
  <si>
    <t>Плов из курицы</t>
  </si>
  <si>
    <t>Масло сливочное</t>
  </si>
  <si>
    <t>Каша рисовая молочная вязкая 180/5</t>
  </si>
  <si>
    <t>Суп картофельный с крупой</t>
  </si>
  <si>
    <t>Макаронные изделия с тертым сыром</t>
  </si>
  <si>
    <t>Кофейный напиток на молоке</t>
  </si>
  <si>
    <t>Икра кабачковая</t>
  </si>
  <si>
    <t>Кондитерское изделие (печенье)</t>
  </si>
  <si>
    <t>Картофельное пюре</t>
  </si>
  <si>
    <t>доп. блюдо</t>
  </si>
  <si>
    <t>Сыр</t>
  </si>
  <si>
    <t>Свекольник</t>
  </si>
  <si>
    <t>Омлет с зеленым горошком 150/5</t>
  </si>
  <si>
    <t>Рассольник Ленинградский</t>
  </si>
  <si>
    <t>Вареники с творогом 180/5</t>
  </si>
  <si>
    <t>Бутерброд с сыром 20/10</t>
  </si>
  <si>
    <t>Птица тушеная в соусе с овощами</t>
  </si>
  <si>
    <t>Капуста тушеная</t>
  </si>
  <si>
    <t xml:space="preserve">Запеканка из творога 150/10 </t>
  </si>
  <si>
    <t>Фрукты свежие</t>
  </si>
  <si>
    <t>Чай с лимоном и сахаром</t>
  </si>
  <si>
    <t>Борщ с капустой и картофелем</t>
  </si>
  <si>
    <t>Каша гречневая рассыпчатая 155/5</t>
  </si>
  <si>
    <t>Хлеб пшеничный (йодированный)</t>
  </si>
  <si>
    <t>Хлеб ржаной</t>
  </si>
  <si>
    <t>50</t>
  </si>
  <si>
    <t>Овощи свежие огурцы (с 15.05. по 31.10.)/соленые огурцы (с 01.11. по 15.05.)</t>
  </si>
  <si>
    <t>25/27</t>
  </si>
  <si>
    <t>Суп картофельный с яйцом</t>
  </si>
  <si>
    <t>Биточки рубленные из птицы (паровые)</t>
  </si>
  <si>
    <t xml:space="preserve">Каша пшеничная 150/5 </t>
  </si>
  <si>
    <t xml:space="preserve">Хлеб пшеничный </t>
  </si>
  <si>
    <t xml:space="preserve">Котлеты рубленные из птицы </t>
  </si>
  <si>
    <t>Макароны отварные с маслом 160/5</t>
  </si>
  <si>
    <t>32</t>
  </si>
  <si>
    <t>42</t>
  </si>
  <si>
    <t>17</t>
  </si>
  <si>
    <t>Яйцо отварное</t>
  </si>
  <si>
    <t>Суп картофельный с бобовыми и гренками 200/20</t>
  </si>
  <si>
    <t>Рыба припущенная</t>
  </si>
  <si>
    <t>Суп крестьянский с крупой</t>
  </si>
  <si>
    <t>1</t>
  </si>
  <si>
    <t>2</t>
  </si>
  <si>
    <t>Каша манная молочная жидкая 180/5</t>
  </si>
  <si>
    <t>Мясо тушенное свинина</t>
  </si>
  <si>
    <t>Суп картофельный с макаронными изд.</t>
  </si>
  <si>
    <t xml:space="preserve">фрукт </t>
  </si>
  <si>
    <t>Рыба тущенная в томате с овощами</t>
  </si>
  <si>
    <t>Каша рисовая рассыпчатая 160/5</t>
  </si>
  <si>
    <t>Каша пшенная 160/5</t>
  </si>
  <si>
    <t>Фрикадельки из кур с соусом белым основным 90/15</t>
  </si>
  <si>
    <t>66/47</t>
  </si>
  <si>
    <t>Бутерброд с маслом и сыром 20/5/10</t>
  </si>
  <si>
    <t>Кнели куриные с рисом  100/7</t>
  </si>
  <si>
    <t>Салат из свеклы с растительным маслом</t>
  </si>
  <si>
    <t>Биточки рубленные из птицы</t>
  </si>
  <si>
    <t>МБОУ Истоминская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</si>
</sst>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;[Red]#,##0.00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2D2D2D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21212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21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12" fillId="0" borderId="22" xfId="0" applyNumberFormat="1" applyFont="1" applyFill="1" applyBorder="1" applyAlignment="1" applyProtection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4" fillId="0" borderId="0" xfId="0" applyFont="1"/>
    <xf numFmtId="0" fontId="16" fillId="3" borderId="19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6" fillId="0" borderId="0" xfId="0" applyFont="1"/>
    <xf numFmtId="0" fontId="10" fillId="0" borderId="22" xfId="0" applyFont="1" applyFill="1" applyBorder="1" applyAlignment="1">
      <alignment horizontal="center" vertical="center" wrapText="1"/>
    </xf>
    <xf numFmtId="164" fontId="10" fillId="0" borderId="22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0" fillId="0" borderId="22" xfId="1" applyFont="1" applyFill="1" applyBorder="1" applyAlignment="1">
      <alignment horizontal="center" vertical="center"/>
    </xf>
    <xf numFmtId="0" fontId="16" fillId="0" borderId="9" xfId="0" applyFont="1" applyBorder="1"/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5" fillId="4" borderId="2" xfId="0" applyFont="1" applyFill="1" applyBorder="1" applyProtection="1">
      <protection locked="0"/>
    </xf>
    <xf numFmtId="0" fontId="14" fillId="4" borderId="2" xfId="0" applyFont="1" applyFill="1" applyBorder="1" applyAlignment="1" applyProtection="1">
      <alignment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14" fillId="4" borderId="16" xfId="0" applyFont="1" applyFill="1" applyBorder="1" applyAlignment="1" applyProtection="1">
      <alignment horizontal="center" vertical="top" wrapText="1"/>
      <protection locked="0"/>
    </xf>
    <xf numFmtId="164" fontId="14" fillId="4" borderId="2" xfId="0" applyNumberFormat="1" applyFont="1" applyFill="1" applyBorder="1" applyAlignment="1" applyProtection="1">
      <alignment horizontal="center" vertical="top" wrapText="1"/>
      <protection locked="0"/>
    </xf>
    <xf numFmtId="164" fontId="16" fillId="3" borderId="3" xfId="0" applyNumberFormat="1" applyFont="1" applyFill="1" applyBorder="1" applyAlignment="1">
      <alignment horizontal="center" vertical="top" wrapText="1"/>
    </xf>
    <xf numFmtId="0" fontId="0" fillId="0" borderId="22" xfId="0" applyFont="1" applyBorder="1" applyAlignment="1">
      <alignment horizontal="left" vertical="center" wrapText="1"/>
    </xf>
    <xf numFmtId="0" fontId="10" fillId="0" borderId="22" xfId="1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 applyProtection="1">
      <alignment horizontal="center" vertical="center" wrapText="1"/>
    </xf>
    <xf numFmtId="2" fontId="10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2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4" xfId="0" applyBorder="1"/>
    <xf numFmtId="0" fontId="0" fillId="0" borderId="2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 wrapText="1"/>
    </xf>
    <xf numFmtId="2" fontId="12" fillId="0" borderId="22" xfId="0" applyNumberFormat="1" applyFont="1" applyFill="1" applyBorder="1" applyAlignment="1">
      <alignment horizontal="center" vertical="center"/>
    </xf>
    <xf numFmtId="0" fontId="0" fillId="0" borderId="2" xfId="0" applyFill="1" applyBorder="1" applyProtection="1">
      <protection locked="0"/>
    </xf>
    <xf numFmtId="0" fontId="10" fillId="0" borderId="23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2" fontId="10" fillId="0" borderId="22" xfId="0" applyNumberFormat="1" applyFont="1" applyFill="1" applyBorder="1" applyAlignment="1">
      <alignment horizontal="center" vertical="center"/>
    </xf>
    <xf numFmtId="2" fontId="10" fillId="0" borderId="23" xfId="0" applyNumberFormat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23" xfId="0" applyFont="1" applyFill="1" applyBorder="1" applyAlignment="1">
      <alignment horizontal="center" vertical="center" wrapText="1"/>
    </xf>
    <xf numFmtId="2" fontId="13" fillId="0" borderId="22" xfId="0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left"/>
    </xf>
    <xf numFmtId="0" fontId="22" fillId="4" borderId="22" xfId="0" applyFont="1" applyFill="1" applyBorder="1" applyAlignment="1">
      <alignment horizontal="left" wrapText="1"/>
    </xf>
    <xf numFmtId="2" fontId="22" fillId="4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 vertical="center"/>
    </xf>
    <xf numFmtId="2" fontId="23" fillId="0" borderId="24" xfId="0" applyNumberFormat="1" applyFont="1" applyFill="1" applyBorder="1" applyAlignment="1">
      <alignment horizontal="center" vertical="center"/>
    </xf>
    <xf numFmtId="2" fontId="23" fillId="0" borderId="24" xfId="2" applyNumberFormat="1" applyFont="1" applyFill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top" wrapText="1"/>
    </xf>
    <xf numFmtId="2" fontId="22" fillId="0" borderId="4" xfId="2" applyNumberFormat="1" applyFont="1" applyFill="1" applyBorder="1" applyAlignment="1">
      <alignment horizontal="center" vertical="center" wrapText="1"/>
    </xf>
    <xf numFmtId="2" fontId="24" fillId="0" borderId="22" xfId="0" applyNumberFormat="1" applyFont="1" applyFill="1" applyBorder="1" applyAlignment="1">
      <alignment horizontal="center" vertical="top" wrapText="1"/>
    </xf>
    <xf numFmtId="2" fontId="24" fillId="0" borderId="22" xfId="2" applyNumberFormat="1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wrapText="1"/>
    </xf>
    <xf numFmtId="0" fontId="24" fillId="4" borderId="22" xfId="0" applyFont="1" applyFill="1" applyBorder="1" applyAlignment="1">
      <alignment wrapText="1"/>
    </xf>
    <xf numFmtId="0" fontId="22" fillId="4" borderId="22" xfId="0" applyFont="1" applyFill="1" applyBorder="1" applyAlignment="1">
      <alignment horizontal="left" vertical="center" wrapText="1"/>
    </xf>
    <xf numFmtId="0" fontId="22" fillId="4" borderId="22" xfId="0" applyFont="1" applyFill="1" applyBorder="1"/>
    <xf numFmtId="2" fontId="24" fillId="4" borderId="22" xfId="0" applyNumberFormat="1" applyFont="1" applyFill="1" applyBorder="1" applyAlignment="1">
      <alignment horizontal="center" vertical="top" wrapText="1"/>
    </xf>
    <xf numFmtId="2" fontId="19" fillId="0" borderId="22" xfId="0" applyNumberFormat="1" applyFont="1" applyBorder="1" applyAlignment="1">
      <alignment horizontal="center"/>
    </xf>
    <xf numFmtId="2" fontId="22" fillId="4" borderId="22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/>
    </xf>
    <xf numFmtId="2" fontId="24" fillId="4" borderId="22" xfId="0" applyNumberFormat="1" applyFont="1" applyFill="1" applyBorder="1" applyAlignment="1">
      <alignment horizontal="center" wrapText="1"/>
    </xf>
    <xf numFmtId="2" fontId="24" fillId="4" borderId="22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49" fontId="22" fillId="4" borderId="22" xfId="0" applyNumberFormat="1" applyFont="1" applyFill="1" applyBorder="1" applyAlignment="1">
      <alignment horizontal="center" vertical="center"/>
    </xf>
    <xf numFmtId="2" fontId="22" fillId="4" borderId="24" xfId="0" applyNumberFormat="1" applyFont="1" applyFill="1" applyBorder="1" applyAlignment="1">
      <alignment horizontal="center" vertical="center"/>
    </xf>
    <xf numFmtId="2" fontId="22" fillId="4" borderId="24" xfId="2" applyNumberFormat="1" applyFont="1" applyFill="1" applyBorder="1" applyAlignment="1">
      <alignment horizontal="center" vertical="center"/>
    </xf>
    <xf numFmtId="2" fontId="22" fillId="4" borderId="4" xfId="0" applyNumberFormat="1" applyFont="1" applyFill="1" applyBorder="1" applyAlignment="1">
      <alignment horizontal="center" vertical="top" wrapText="1"/>
    </xf>
    <xf numFmtId="2" fontId="22" fillId="4" borderId="4" xfId="2" applyNumberFormat="1" applyFont="1" applyFill="1" applyBorder="1" applyAlignment="1">
      <alignment horizontal="center" vertical="center" wrapText="1"/>
    </xf>
    <xf numFmtId="2" fontId="24" fillId="4" borderId="26" xfId="0" applyNumberFormat="1" applyFont="1" applyFill="1" applyBorder="1" applyAlignment="1">
      <alignment horizontal="center" wrapText="1"/>
    </xf>
    <xf numFmtId="2" fontId="24" fillId="4" borderId="26" xfId="0" applyNumberFormat="1" applyFont="1" applyFill="1" applyBorder="1" applyAlignment="1">
      <alignment horizontal="center" vertical="top" wrapText="1"/>
    </xf>
    <xf numFmtId="2" fontId="22" fillId="4" borderId="22" xfId="0" applyNumberFormat="1" applyFont="1" applyFill="1" applyBorder="1" applyAlignment="1">
      <alignment horizontal="center" wrapText="1"/>
    </xf>
    <xf numFmtId="2" fontId="22" fillId="4" borderId="22" xfId="2" applyNumberFormat="1" applyFont="1" applyFill="1" applyBorder="1" applyAlignment="1">
      <alignment horizontal="center" vertical="center" wrapText="1"/>
    </xf>
    <xf numFmtId="2" fontId="22" fillId="4" borderId="22" xfId="0" applyNumberFormat="1" applyFont="1" applyFill="1" applyBorder="1" applyAlignment="1">
      <alignment horizontal="center" vertical="center" wrapText="1"/>
    </xf>
    <xf numFmtId="2" fontId="22" fillId="0" borderId="22" xfId="2" applyNumberFormat="1" applyFont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/>
    </xf>
    <xf numFmtId="2" fontId="22" fillId="4" borderId="4" xfId="2" applyNumberFormat="1" applyFont="1" applyFill="1" applyBorder="1" applyAlignment="1">
      <alignment horizontal="center" vertical="center"/>
    </xf>
    <xf numFmtId="2" fontId="22" fillId="4" borderId="22" xfId="0" applyNumberFormat="1" applyFont="1" applyFill="1" applyBorder="1" applyAlignment="1">
      <alignment horizontal="center" vertical="top" wrapText="1"/>
    </xf>
    <xf numFmtId="2" fontId="22" fillId="0" borderId="22" xfId="0" applyNumberFormat="1" applyFont="1" applyFill="1" applyBorder="1" applyAlignment="1">
      <alignment horizontal="center" vertical="center"/>
    </xf>
    <xf numFmtId="2" fontId="22" fillId="4" borderId="23" xfId="0" applyNumberFormat="1" applyFont="1" applyFill="1" applyBorder="1" applyAlignment="1">
      <alignment horizontal="center"/>
    </xf>
    <xf numFmtId="2" fontId="22" fillId="5" borderId="24" xfId="0" applyNumberFormat="1" applyFont="1" applyFill="1" applyBorder="1" applyAlignment="1">
      <alignment horizontal="center" wrapText="1"/>
    </xf>
    <xf numFmtId="2" fontId="22" fillId="0" borderId="24" xfId="0" applyNumberFormat="1" applyFont="1" applyBorder="1" applyAlignment="1">
      <alignment horizontal="center" wrapText="1"/>
    </xf>
    <xf numFmtId="2" fontId="22" fillId="0" borderId="22" xfId="0" applyNumberFormat="1" applyFont="1" applyBorder="1" applyAlignment="1">
      <alignment horizontal="center" wrapText="1"/>
    </xf>
    <xf numFmtId="2" fontId="24" fillId="4" borderId="4" xfId="0" applyNumberFormat="1" applyFont="1" applyFill="1" applyBorder="1" applyAlignment="1">
      <alignment horizontal="center" vertical="top" wrapText="1"/>
    </xf>
    <xf numFmtId="2" fontId="24" fillId="4" borderId="4" xfId="2" applyNumberFormat="1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vertical="top" wrapText="1"/>
    </xf>
    <xf numFmtId="2" fontId="24" fillId="0" borderId="22" xfId="0" applyNumberFormat="1" applyFont="1" applyBorder="1" applyAlignment="1">
      <alignment horizontal="center" vertical="center" wrapText="1"/>
    </xf>
    <xf numFmtId="0" fontId="22" fillId="4" borderId="22" xfId="0" applyFont="1" applyFill="1" applyBorder="1" applyAlignment="1">
      <alignment wrapText="1"/>
    </xf>
    <xf numFmtId="2" fontId="22" fillId="4" borderId="24" xfId="0" applyNumberFormat="1" applyFont="1" applyFill="1" applyBorder="1" applyAlignment="1">
      <alignment horizontal="center" vertical="top" wrapText="1"/>
    </xf>
    <xf numFmtId="2" fontId="22" fillId="4" borderId="24" xfId="2" applyNumberFormat="1" applyFont="1" applyFill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49" fontId="24" fillId="4" borderId="22" xfId="0" applyNumberFormat="1" applyFont="1" applyFill="1" applyBorder="1" applyAlignment="1">
      <alignment horizontal="center" vertical="center" wrapText="1"/>
    </xf>
    <xf numFmtId="2" fontId="24" fillId="4" borderId="23" xfId="0" applyNumberFormat="1" applyFont="1" applyFill="1" applyBorder="1" applyAlignment="1">
      <alignment horizontal="center" wrapText="1"/>
    </xf>
    <xf numFmtId="2" fontId="24" fillId="4" borderId="22" xfId="0" applyNumberFormat="1" applyFont="1" applyFill="1" applyBorder="1" applyAlignment="1">
      <alignment horizontal="center" vertical="center" wrapText="1"/>
    </xf>
    <xf numFmtId="2" fontId="22" fillId="0" borderId="4" xfId="0" applyNumberFormat="1" applyFont="1" applyBorder="1" applyAlignment="1">
      <alignment horizontal="center" vertical="center" wrapText="1"/>
    </xf>
    <xf numFmtId="2" fontId="27" fillId="0" borderId="22" xfId="2" applyNumberFormat="1" applyFont="1" applyBorder="1" applyAlignment="1">
      <alignment horizontal="center" vertical="center" wrapText="1"/>
    </xf>
    <xf numFmtId="2" fontId="19" fillId="0" borderId="22" xfId="2" applyNumberFormat="1" applyFont="1" applyBorder="1" applyAlignment="1">
      <alignment horizontal="center" vertical="center" wrapText="1"/>
    </xf>
    <xf numFmtId="2" fontId="22" fillId="4" borderId="4" xfId="0" applyNumberFormat="1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 wrapText="1"/>
    </xf>
    <xf numFmtId="2" fontId="24" fillId="0" borderId="23" xfId="0" applyNumberFormat="1" applyFont="1" applyFill="1" applyBorder="1" applyAlignment="1">
      <alignment horizontal="center" vertical="center" wrapText="1"/>
    </xf>
    <xf numFmtId="2" fontId="23" fillId="4" borderId="22" xfId="0" applyNumberFormat="1" applyFont="1" applyFill="1" applyBorder="1" applyAlignment="1">
      <alignment horizontal="center" vertical="top" wrapText="1"/>
    </xf>
    <xf numFmtId="1" fontId="10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2" xfId="1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2" fillId="4" borderId="22" xfId="0" applyNumberFormat="1" applyFont="1" applyFill="1" applyBorder="1" applyAlignment="1">
      <alignment horizontal="center" vertical="center"/>
    </xf>
    <xf numFmtId="2" fontId="22" fillId="4" borderId="22" xfId="2" applyNumberFormat="1" applyFont="1" applyFill="1" applyBorder="1" applyAlignment="1">
      <alignment horizontal="center"/>
    </xf>
    <xf numFmtId="2" fontId="19" fillId="0" borderId="22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2" fontId="24" fillId="4" borderId="26" xfId="0" applyNumberFormat="1" applyFont="1" applyFill="1" applyBorder="1" applyAlignment="1">
      <alignment horizontal="center" vertical="center" wrapText="1"/>
    </xf>
    <xf numFmtId="2" fontId="19" fillId="0" borderId="22" xfId="0" applyNumberFormat="1" applyFont="1" applyFill="1" applyBorder="1" applyAlignment="1">
      <alignment horizontal="center"/>
    </xf>
    <xf numFmtId="0" fontId="1" fillId="0" borderId="22" xfId="0" applyFont="1" applyBorder="1"/>
    <xf numFmtId="2" fontId="3" fillId="0" borderId="0" xfId="0" applyNumberFormat="1" applyFont="1"/>
    <xf numFmtId="2" fontId="8" fillId="0" borderId="10" xfId="0" applyNumberFormat="1" applyFont="1" applyBorder="1" applyAlignment="1">
      <alignment horizontal="center" vertical="center" wrapText="1"/>
    </xf>
    <xf numFmtId="2" fontId="25" fillId="6" borderId="22" xfId="0" applyNumberFormat="1" applyFont="1" applyFill="1" applyBorder="1" applyAlignment="1">
      <alignment horizontal="center" wrapText="1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0" borderId="2" xfId="0" applyNumberFormat="1" applyFont="1" applyBorder="1" applyAlignment="1">
      <alignment horizontal="center" vertical="top" wrapText="1"/>
    </xf>
    <xf numFmtId="2" fontId="0" fillId="0" borderId="22" xfId="0" applyNumberFormat="1" applyFont="1" applyFill="1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16" fillId="3" borderId="3" xfId="0" applyNumberFormat="1" applyFont="1" applyFill="1" applyBorder="1" applyAlignment="1">
      <alignment horizontal="center" vertical="top" wrapText="1"/>
    </xf>
    <xf numFmtId="2" fontId="26" fillId="6" borderId="22" xfId="0" applyNumberFormat="1" applyFont="1" applyFill="1" applyBorder="1" applyAlignment="1">
      <alignment horizontal="center"/>
    </xf>
    <xf numFmtId="2" fontId="10" fillId="0" borderId="24" xfId="1" applyNumberFormat="1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2" fontId="14" fillId="4" borderId="2" xfId="0" applyNumberFormat="1" applyFont="1" applyFill="1" applyBorder="1" applyAlignment="1" applyProtection="1">
      <alignment horizontal="center" vertical="top" wrapText="1"/>
      <protection locked="0"/>
    </xf>
    <xf numFmtId="2" fontId="16" fillId="0" borderId="10" xfId="0" applyNumberFormat="1" applyFont="1" applyBorder="1" applyAlignment="1">
      <alignment horizontal="center"/>
    </xf>
    <xf numFmtId="0" fontId="17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6"/>
  <sheetViews>
    <sheetView tabSelected="1" zoomScale="80" zoomScaleNormal="8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G17" sqref="G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3.7109375" style="1" bestFit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8.28515625" style="2" customWidth="1"/>
    <col min="10" max="10" width="10.85546875" style="2" customWidth="1"/>
    <col min="11" max="11" width="10" style="2" customWidth="1"/>
    <col min="12" max="12" width="24.85546875" style="162" customWidth="1"/>
    <col min="13" max="16384" width="9.140625" style="2"/>
  </cols>
  <sheetData>
    <row r="1" spans="1:12" ht="15" x14ac:dyDescent="0.25">
      <c r="A1" s="1" t="s">
        <v>7</v>
      </c>
      <c r="C1" s="178" t="s">
        <v>107</v>
      </c>
      <c r="D1" s="179"/>
      <c r="E1" s="179"/>
      <c r="F1" s="10" t="s">
        <v>16</v>
      </c>
      <c r="G1" s="2" t="s">
        <v>17</v>
      </c>
      <c r="H1" s="180"/>
      <c r="I1" s="180"/>
      <c r="J1" s="180"/>
      <c r="K1" s="180"/>
    </row>
    <row r="2" spans="1:12" ht="18" x14ac:dyDescent="0.2">
      <c r="A2" s="19" t="s">
        <v>6</v>
      </c>
      <c r="C2" s="2"/>
      <c r="G2" s="2" t="s">
        <v>18</v>
      </c>
      <c r="H2" s="180"/>
      <c r="I2" s="180"/>
      <c r="J2" s="180"/>
      <c r="K2" s="180"/>
    </row>
    <row r="3" spans="1:12" ht="17.25" customHeight="1" x14ac:dyDescent="0.2">
      <c r="A3" s="4" t="s">
        <v>8</v>
      </c>
      <c r="C3" s="2"/>
      <c r="D3" s="3"/>
      <c r="E3" s="22" t="s">
        <v>9</v>
      </c>
      <c r="G3" s="2" t="s">
        <v>19</v>
      </c>
      <c r="H3" s="29"/>
      <c r="I3" s="29"/>
      <c r="J3" s="30">
        <v>2025</v>
      </c>
      <c r="K3" s="31"/>
    </row>
    <row r="4" spans="1:12" x14ac:dyDescent="0.2">
      <c r="C4" s="2"/>
      <c r="D4" s="4"/>
      <c r="H4" s="28" t="s">
        <v>36</v>
      </c>
      <c r="I4" s="28" t="s">
        <v>37</v>
      </c>
      <c r="J4" s="28" t="s">
        <v>38</v>
      </c>
    </row>
    <row r="5" spans="1:12" ht="34.5" thickBot="1" x14ac:dyDescent="0.25">
      <c r="A5" s="26" t="s">
        <v>14</v>
      </c>
      <c r="B5" s="27" t="s">
        <v>15</v>
      </c>
      <c r="C5" s="20" t="s">
        <v>0</v>
      </c>
      <c r="D5" s="20" t="s">
        <v>13</v>
      </c>
      <c r="E5" s="20" t="s">
        <v>12</v>
      </c>
      <c r="F5" s="20" t="s">
        <v>34</v>
      </c>
      <c r="G5" s="20" t="s">
        <v>1</v>
      </c>
      <c r="H5" s="20" t="s">
        <v>2</v>
      </c>
      <c r="I5" s="20" t="s">
        <v>3</v>
      </c>
      <c r="J5" s="20" t="s">
        <v>10</v>
      </c>
      <c r="K5" s="21" t="s">
        <v>11</v>
      </c>
      <c r="L5" s="163" t="s">
        <v>35</v>
      </c>
    </row>
    <row r="6" spans="1:12" ht="16.5" thickBot="1" x14ac:dyDescent="0.3">
      <c r="A6" s="14">
        <v>1</v>
      </c>
      <c r="B6" s="15">
        <v>1</v>
      </c>
      <c r="C6" s="16" t="s">
        <v>20</v>
      </c>
      <c r="D6" s="7" t="s">
        <v>21</v>
      </c>
      <c r="E6" s="89" t="s">
        <v>69</v>
      </c>
      <c r="F6" s="91">
        <v>160</v>
      </c>
      <c r="G6" s="93">
        <f>28.9-0.8</f>
        <v>28.099999999999998</v>
      </c>
      <c r="H6" s="93">
        <f>20.3-0.87</f>
        <v>19.43</v>
      </c>
      <c r="I6" s="93">
        <f>43.2-5.4</f>
        <v>37.800000000000004</v>
      </c>
      <c r="J6" s="94">
        <f>475-32.1</f>
        <v>442.9</v>
      </c>
      <c r="K6" s="100">
        <v>20</v>
      </c>
      <c r="L6" s="148">
        <v>36.200000000000003</v>
      </c>
    </row>
    <row r="7" spans="1:12" ht="16.5" customHeight="1" x14ac:dyDescent="0.25">
      <c r="A7" s="17"/>
      <c r="B7" s="13"/>
      <c r="C7" s="9"/>
      <c r="D7" s="32" t="s">
        <v>47</v>
      </c>
      <c r="E7" s="89" t="s">
        <v>70</v>
      </c>
      <c r="F7" s="92">
        <v>100</v>
      </c>
      <c r="G7" s="95">
        <v>0.4</v>
      </c>
      <c r="H7" s="95">
        <v>0.4</v>
      </c>
      <c r="I7" s="95">
        <v>9.8000000000000007</v>
      </c>
      <c r="J7" s="95">
        <v>47</v>
      </c>
      <c r="K7" s="100">
        <v>52</v>
      </c>
      <c r="L7" s="118">
        <v>14</v>
      </c>
    </row>
    <row r="8" spans="1:12" ht="15.75" x14ac:dyDescent="0.25">
      <c r="A8" s="17"/>
      <c r="B8" s="13"/>
      <c r="C8" s="9"/>
      <c r="D8" s="7" t="s">
        <v>22</v>
      </c>
      <c r="E8" s="90" t="s">
        <v>71</v>
      </c>
      <c r="F8" s="91">
        <v>200</v>
      </c>
      <c r="G8" s="96">
        <v>0.2</v>
      </c>
      <c r="H8" s="96">
        <v>0</v>
      </c>
      <c r="I8" s="96">
        <v>9.3000000000000007</v>
      </c>
      <c r="J8" s="97">
        <v>38</v>
      </c>
      <c r="K8" s="100">
        <v>51</v>
      </c>
      <c r="L8" s="118">
        <v>10</v>
      </c>
    </row>
    <row r="9" spans="1:12" ht="15.75" x14ac:dyDescent="0.25">
      <c r="A9" s="17"/>
      <c r="B9" s="13"/>
      <c r="C9" s="9"/>
      <c r="D9" s="7" t="s">
        <v>26</v>
      </c>
      <c r="E9" s="90" t="s">
        <v>48</v>
      </c>
      <c r="F9" s="91">
        <v>60</v>
      </c>
      <c r="G9" s="98">
        <v>0.6</v>
      </c>
      <c r="H9" s="98">
        <v>5.3</v>
      </c>
      <c r="I9" s="98">
        <v>5</v>
      </c>
      <c r="J9" s="99">
        <v>72</v>
      </c>
      <c r="K9" s="100">
        <v>24</v>
      </c>
      <c r="L9" s="105">
        <v>13</v>
      </c>
    </row>
    <row r="10" spans="1:12" ht="15.75" x14ac:dyDescent="0.25">
      <c r="A10" s="17"/>
      <c r="B10" s="13"/>
      <c r="C10" s="9"/>
      <c r="D10" s="6"/>
      <c r="E10" s="23"/>
      <c r="F10" s="24"/>
      <c r="G10" s="24"/>
      <c r="H10" s="24"/>
      <c r="I10" s="24"/>
      <c r="J10" s="24"/>
      <c r="K10" s="25"/>
      <c r="L10" s="164"/>
    </row>
    <row r="11" spans="1:12" ht="15" x14ac:dyDescent="0.25">
      <c r="A11" s="17"/>
      <c r="B11" s="13"/>
      <c r="C11" s="9"/>
      <c r="D11" s="6"/>
      <c r="E11" s="23"/>
      <c r="F11" s="24"/>
      <c r="G11" s="24"/>
      <c r="H11" s="24"/>
      <c r="I11" s="24"/>
      <c r="J11" s="24"/>
      <c r="K11" s="25"/>
      <c r="L11" s="165"/>
    </row>
    <row r="12" spans="1:12" s="41" customFormat="1" ht="15" x14ac:dyDescent="0.25">
      <c r="A12" s="34"/>
      <c r="B12" s="35"/>
      <c r="C12" s="36"/>
      <c r="D12" s="37" t="s">
        <v>33</v>
      </c>
      <c r="E12" s="38"/>
      <c r="F12" s="39">
        <f>SUM(F6:F11)</f>
        <v>520</v>
      </c>
      <c r="G12" s="39">
        <f>SUM(G6:G11)</f>
        <v>29.299999999999997</v>
      </c>
      <c r="H12" s="39">
        <f>SUM(H6:H11)</f>
        <v>25.13</v>
      </c>
      <c r="I12" s="39">
        <f>SUM(I6:I11)</f>
        <v>61.900000000000006</v>
      </c>
      <c r="J12" s="39">
        <f>SUM(J6:J11)</f>
        <v>599.9</v>
      </c>
      <c r="K12" s="40"/>
      <c r="L12" s="166">
        <f>SUM(L6:L9)</f>
        <v>73.2</v>
      </c>
    </row>
    <row r="13" spans="1:12" ht="15" x14ac:dyDescent="0.25">
      <c r="A13" s="18">
        <f>A6</f>
        <v>1</v>
      </c>
      <c r="B13" s="11">
        <f>B6</f>
        <v>1</v>
      </c>
      <c r="C13" s="8" t="s">
        <v>25</v>
      </c>
      <c r="D13" s="7"/>
      <c r="E13" s="70"/>
      <c r="F13" s="68"/>
      <c r="G13" s="68"/>
      <c r="H13" s="68"/>
      <c r="I13" s="68"/>
      <c r="J13" s="72"/>
      <c r="K13" s="77"/>
      <c r="L13" s="167"/>
    </row>
    <row r="14" spans="1:12" ht="15.75" x14ac:dyDescent="0.25">
      <c r="A14" s="17"/>
      <c r="B14" s="13"/>
      <c r="C14" s="9"/>
      <c r="D14" s="7" t="s">
        <v>27</v>
      </c>
      <c r="E14" s="101" t="s">
        <v>72</v>
      </c>
      <c r="F14" s="105">
        <v>200</v>
      </c>
      <c r="G14" s="106">
        <v>1.6</v>
      </c>
      <c r="H14" s="106">
        <v>4.32</v>
      </c>
      <c r="I14" s="106">
        <v>10.24</v>
      </c>
      <c r="J14" s="106">
        <v>88.8</v>
      </c>
      <c r="K14" s="111">
        <v>34</v>
      </c>
      <c r="L14" s="105">
        <v>20</v>
      </c>
    </row>
    <row r="15" spans="1:12" ht="19.5" customHeight="1" x14ac:dyDescent="0.25">
      <c r="A15" s="17"/>
      <c r="B15" s="13"/>
      <c r="C15" s="9"/>
      <c r="D15" s="7" t="s">
        <v>28</v>
      </c>
      <c r="E15" s="103" t="s">
        <v>49</v>
      </c>
      <c r="F15" s="91">
        <v>100</v>
      </c>
      <c r="G15" s="91">
        <v>11.78</v>
      </c>
      <c r="H15" s="91">
        <v>11.6</v>
      </c>
      <c r="I15" s="91">
        <v>3.08</v>
      </c>
      <c r="J15" s="107">
        <v>162.38999999999999</v>
      </c>
      <c r="K15" s="111">
        <v>14</v>
      </c>
      <c r="L15" s="105">
        <v>52</v>
      </c>
    </row>
    <row r="16" spans="1:12" ht="15.75" x14ac:dyDescent="0.25">
      <c r="A16" s="17"/>
      <c r="B16" s="13"/>
      <c r="C16" s="9"/>
      <c r="D16" s="7" t="s">
        <v>29</v>
      </c>
      <c r="E16" s="102" t="s">
        <v>73</v>
      </c>
      <c r="F16" s="105">
        <v>160</v>
      </c>
      <c r="G16" s="95">
        <v>9.5399999999999991</v>
      </c>
      <c r="H16" s="95">
        <v>6.12</v>
      </c>
      <c r="I16" s="95">
        <v>41.67</v>
      </c>
      <c r="J16" s="95">
        <v>280.8</v>
      </c>
      <c r="K16" s="100">
        <v>43</v>
      </c>
      <c r="L16" s="105">
        <v>15</v>
      </c>
    </row>
    <row r="17" spans="1:12" ht="15.75" customHeight="1" x14ac:dyDescent="0.25">
      <c r="A17" s="17"/>
      <c r="B17" s="13"/>
      <c r="C17" s="9"/>
      <c r="D17" s="7" t="s">
        <v>30</v>
      </c>
      <c r="E17" s="104" t="s">
        <v>50</v>
      </c>
      <c r="F17" s="108">
        <v>200</v>
      </c>
      <c r="G17" s="108">
        <v>0.5</v>
      </c>
      <c r="H17" s="108">
        <v>0.1</v>
      </c>
      <c r="I17" s="108">
        <v>30.9</v>
      </c>
      <c r="J17" s="107">
        <v>123</v>
      </c>
      <c r="K17" s="112" t="s">
        <v>76</v>
      </c>
      <c r="L17" s="105">
        <v>10</v>
      </c>
    </row>
    <row r="18" spans="1:12" ht="16.5" customHeight="1" x14ac:dyDescent="0.25">
      <c r="A18" s="17"/>
      <c r="B18" s="13"/>
      <c r="C18" s="9"/>
      <c r="D18" s="7" t="s">
        <v>31</v>
      </c>
      <c r="E18" s="104" t="s">
        <v>74</v>
      </c>
      <c r="F18" s="108">
        <v>40</v>
      </c>
      <c r="G18" s="109">
        <v>3.16</v>
      </c>
      <c r="H18" s="109">
        <v>0.4</v>
      </c>
      <c r="I18" s="109">
        <v>19.32</v>
      </c>
      <c r="J18" s="110">
        <v>98.4</v>
      </c>
      <c r="K18" s="111">
        <v>1</v>
      </c>
      <c r="L18" s="109">
        <v>4.2</v>
      </c>
    </row>
    <row r="19" spans="1:12" ht="15.75" x14ac:dyDescent="0.25">
      <c r="A19" s="17"/>
      <c r="B19" s="13"/>
      <c r="C19" s="9"/>
      <c r="D19" s="76" t="s">
        <v>32</v>
      </c>
      <c r="E19" s="102" t="s">
        <v>75</v>
      </c>
      <c r="F19" s="105">
        <v>20</v>
      </c>
      <c r="G19" s="105">
        <v>1.32</v>
      </c>
      <c r="H19" s="105">
        <v>0.24</v>
      </c>
      <c r="I19" s="105">
        <v>6.68</v>
      </c>
      <c r="J19" s="110">
        <v>38.6</v>
      </c>
      <c r="K19" s="111">
        <v>2</v>
      </c>
      <c r="L19" s="105">
        <v>2</v>
      </c>
    </row>
    <row r="20" spans="1:12" ht="15" x14ac:dyDescent="0.25">
      <c r="A20" s="17"/>
      <c r="B20" s="13"/>
      <c r="C20" s="9"/>
      <c r="E20" s="23"/>
      <c r="F20" s="24"/>
      <c r="G20" s="24"/>
      <c r="H20" s="24"/>
      <c r="I20" s="24"/>
      <c r="J20" s="24"/>
      <c r="K20" s="25"/>
      <c r="L20" s="168"/>
    </row>
    <row r="21" spans="1:12" s="41" customFormat="1" ht="15" x14ac:dyDescent="0.25">
      <c r="A21" s="34"/>
      <c r="B21" s="35"/>
      <c r="C21" s="36"/>
      <c r="D21" s="37" t="s">
        <v>33</v>
      </c>
      <c r="E21" s="38"/>
      <c r="F21" s="39">
        <f>SUM(F13:F20)</f>
        <v>720</v>
      </c>
      <c r="G21" s="39">
        <f>SUM(G13:G20)</f>
        <v>27.9</v>
      </c>
      <c r="H21" s="39">
        <f>SUM(H13:H20)</f>
        <v>22.779999999999998</v>
      </c>
      <c r="I21" s="39">
        <f>SUM(I13:I20)</f>
        <v>111.89000000000001</v>
      </c>
      <c r="J21" s="39">
        <f>SUM(J13:J20)</f>
        <v>791.99</v>
      </c>
      <c r="K21" s="40"/>
      <c r="L21" s="166">
        <f>SUM(L13:L20)</f>
        <v>103.2</v>
      </c>
    </row>
    <row r="22" spans="1:12" s="46" customFormat="1" ht="15.75" thickBot="1" x14ac:dyDescent="0.25">
      <c r="A22" s="42">
        <f>A6</f>
        <v>1</v>
      </c>
      <c r="B22" s="43">
        <f>B6</f>
        <v>1</v>
      </c>
      <c r="C22" s="175" t="s">
        <v>4</v>
      </c>
      <c r="D22" s="176"/>
      <c r="E22" s="44"/>
      <c r="F22" s="45">
        <f>F12+F21</f>
        <v>1240</v>
      </c>
      <c r="G22" s="45">
        <f>G12+G21</f>
        <v>57.199999999999996</v>
      </c>
      <c r="H22" s="45">
        <f>H12+H21</f>
        <v>47.91</v>
      </c>
      <c r="I22" s="45">
        <f>I12+I21</f>
        <v>173.79000000000002</v>
      </c>
      <c r="J22" s="45">
        <f>J12+J21</f>
        <v>1391.8899999999999</v>
      </c>
      <c r="K22" s="45"/>
      <c r="L22" s="169">
        <f>L12+L21</f>
        <v>176.4</v>
      </c>
    </row>
    <row r="23" spans="1:12" ht="16.5" thickBot="1" x14ac:dyDescent="0.3">
      <c r="A23" s="12">
        <v>1</v>
      </c>
      <c r="B23" s="13">
        <v>2</v>
      </c>
      <c r="C23" s="16" t="s">
        <v>20</v>
      </c>
      <c r="D23" s="5" t="s">
        <v>21</v>
      </c>
      <c r="E23" s="90" t="s">
        <v>51</v>
      </c>
      <c r="F23" s="91">
        <v>200</v>
      </c>
      <c r="G23" s="113">
        <v>18.2</v>
      </c>
      <c r="H23" s="113">
        <v>23.2</v>
      </c>
      <c r="I23" s="113">
        <v>32.200000000000003</v>
      </c>
      <c r="J23" s="114">
        <v>417</v>
      </c>
      <c r="K23" s="100">
        <v>45</v>
      </c>
      <c r="L23" s="105">
        <v>45.2</v>
      </c>
    </row>
    <row r="24" spans="1:12" ht="15.75" x14ac:dyDescent="0.25">
      <c r="A24" s="12"/>
      <c r="B24" s="13"/>
      <c r="C24" s="9"/>
      <c r="D24" s="5" t="s">
        <v>23</v>
      </c>
      <c r="E24" s="104" t="s">
        <v>39</v>
      </c>
      <c r="F24" s="108">
        <v>40</v>
      </c>
      <c r="G24" s="109">
        <v>3.16</v>
      </c>
      <c r="H24" s="109">
        <v>0.4</v>
      </c>
      <c r="I24" s="109">
        <v>19.32</v>
      </c>
      <c r="J24" s="110">
        <v>98.4</v>
      </c>
      <c r="K24" s="100">
        <v>1</v>
      </c>
      <c r="L24" s="105">
        <v>4</v>
      </c>
    </row>
    <row r="25" spans="1:12" ht="31.5" x14ac:dyDescent="0.25">
      <c r="A25" s="12"/>
      <c r="B25" s="13"/>
      <c r="C25" s="9"/>
      <c r="D25" s="7" t="s">
        <v>26</v>
      </c>
      <c r="E25" s="103" t="s">
        <v>77</v>
      </c>
      <c r="F25" s="92">
        <v>60</v>
      </c>
      <c r="G25" s="95">
        <v>0.4</v>
      </c>
      <c r="H25" s="95">
        <v>0.05</v>
      </c>
      <c r="I25" s="95">
        <v>0.85</v>
      </c>
      <c r="J25" s="95">
        <v>5.45</v>
      </c>
      <c r="K25" s="100" t="s">
        <v>78</v>
      </c>
      <c r="L25" s="117">
        <v>14</v>
      </c>
    </row>
    <row r="26" spans="1:12" ht="15.75" x14ac:dyDescent="0.25">
      <c r="A26" s="12"/>
      <c r="B26" s="13"/>
      <c r="C26" s="9"/>
      <c r="D26" s="7" t="s">
        <v>22</v>
      </c>
      <c r="E26" s="90" t="s">
        <v>71</v>
      </c>
      <c r="F26" s="91">
        <v>200</v>
      </c>
      <c r="G26" s="115">
        <v>0.2</v>
      </c>
      <c r="H26" s="115">
        <v>0</v>
      </c>
      <c r="I26" s="115">
        <v>9.3000000000000007</v>
      </c>
      <c r="J26" s="116">
        <v>38</v>
      </c>
      <c r="K26" s="111">
        <v>51</v>
      </c>
      <c r="L26" s="118">
        <v>10</v>
      </c>
    </row>
    <row r="27" spans="1:12" ht="15" x14ac:dyDescent="0.25">
      <c r="A27" s="12"/>
      <c r="B27" s="13"/>
      <c r="C27" s="9"/>
      <c r="D27" s="6"/>
      <c r="E27" s="23"/>
      <c r="F27" s="24"/>
      <c r="G27" s="24"/>
      <c r="H27" s="24"/>
      <c r="I27" s="24"/>
      <c r="J27" s="24"/>
      <c r="K27" s="25"/>
      <c r="L27" s="165"/>
    </row>
    <row r="28" spans="1:12" ht="15" x14ac:dyDescent="0.25">
      <c r="A28" s="12"/>
      <c r="B28" s="13"/>
      <c r="C28" s="9"/>
      <c r="D28" s="6"/>
      <c r="E28" s="23"/>
      <c r="F28" s="24"/>
      <c r="G28" s="24"/>
      <c r="H28" s="24"/>
      <c r="I28" s="24"/>
      <c r="J28" s="24"/>
      <c r="K28" s="25"/>
      <c r="L28" s="165"/>
    </row>
    <row r="29" spans="1:12" s="41" customFormat="1" ht="15" x14ac:dyDescent="0.25">
      <c r="A29" s="49"/>
      <c r="B29" s="35"/>
      <c r="C29" s="36"/>
      <c r="D29" s="37" t="s">
        <v>33</v>
      </c>
      <c r="E29" s="38"/>
      <c r="F29" s="39">
        <f>SUM(F23:F28)</f>
        <v>500</v>
      </c>
      <c r="G29" s="39">
        <f>SUM(G23:G28)</f>
        <v>21.959999999999997</v>
      </c>
      <c r="H29" s="39">
        <f>SUM(H23:H28)</f>
        <v>23.65</v>
      </c>
      <c r="I29" s="39">
        <f>SUM(I23:I28)</f>
        <v>61.67</v>
      </c>
      <c r="J29" s="39">
        <f>SUM(J23:J28)</f>
        <v>558.85</v>
      </c>
      <c r="K29" s="40"/>
      <c r="L29" s="166">
        <f>SUM(L23:L28)</f>
        <v>73.2</v>
      </c>
    </row>
    <row r="30" spans="1:12" ht="15.75" x14ac:dyDescent="0.25">
      <c r="A30" s="11">
        <f>A23</f>
        <v>1</v>
      </c>
      <c r="B30" s="11">
        <f>B23</f>
        <v>2</v>
      </c>
      <c r="C30" s="8" t="s">
        <v>25</v>
      </c>
      <c r="D30" s="7"/>
      <c r="E30" s="70"/>
      <c r="F30" s="68"/>
      <c r="G30" s="68"/>
      <c r="H30" s="68"/>
      <c r="I30" s="68"/>
      <c r="J30" s="72"/>
      <c r="K30" s="75"/>
      <c r="L30" s="160"/>
    </row>
    <row r="31" spans="1:12" ht="15.75" x14ac:dyDescent="0.25">
      <c r="A31" s="12"/>
      <c r="B31" s="13"/>
      <c r="C31" s="9"/>
      <c r="D31" s="7" t="s">
        <v>27</v>
      </c>
      <c r="E31" s="102" t="s">
        <v>79</v>
      </c>
      <c r="F31" s="109">
        <v>200</v>
      </c>
      <c r="G31" s="119">
        <f>7.2/5*4</f>
        <v>5.76</v>
      </c>
      <c r="H31" s="119">
        <v>5.2</v>
      </c>
      <c r="I31" s="119">
        <f>18.5/5*4</f>
        <v>14.8</v>
      </c>
      <c r="J31" s="120">
        <f>168/5*4</f>
        <v>134.4</v>
      </c>
      <c r="K31" s="111">
        <v>33</v>
      </c>
      <c r="L31" s="105">
        <v>20</v>
      </c>
    </row>
    <row r="32" spans="1:12" ht="15" customHeight="1" x14ac:dyDescent="0.25">
      <c r="A32" s="12"/>
      <c r="B32" s="13"/>
      <c r="C32" s="9"/>
      <c r="D32" s="7" t="s">
        <v>28</v>
      </c>
      <c r="E32" s="90" t="s">
        <v>80</v>
      </c>
      <c r="F32" s="91">
        <v>105</v>
      </c>
      <c r="G32" s="121">
        <v>25.3</v>
      </c>
      <c r="H32" s="121">
        <v>21.5</v>
      </c>
      <c r="I32" s="121">
        <v>0.85</v>
      </c>
      <c r="J32" s="121">
        <v>332</v>
      </c>
      <c r="K32" s="100">
        <v>88</v>
      </c>
      <c r="L32" s="105">
        <v>52</v>
      </c>
    </row>
    <row r="33" spans="1:12" ht="15.75" customHeight="1" x14ac:dyDescent="0.25">
      <c r="A33" s="12"/>
      <c r="B33" s="13"/>
      <c r="C33" s="9"/>
      <c r="D33" s="7" t="s">
        <v>29</v>
      </c>
      <c r="E33" s="90" t="s">
        <v>81</v>
      </c>
      <c r="F33" s="92">
        <v>155</v>
      </c>
      <c r="G33" s="122">
        <v>6.25</v>
      </c>
      <c r="H33" s="122">
        <v>3.83</v>
      </c>
      <c r="I33" s="122">
        <v>36.72</v>
      </c>
      <c r="J33" s="122">
        <v>203.91</v>
      </c>
      <c r="K33" s="100">
        <v>13</v>
      </c>
      <c r="L33" s="105">
        <v>15</v>
      </c>
    </row>
    <row r="34" spans="1:12" ht="15.75" x14ac:dyDescent="0.25">
      <c r="A34" s="12"/>
      <c r="B34" s="13"/>
      <c r="C34" s="9"/>
      <c r="D34" s="7" t="s">
        <v>30</v>
      </c>
      <c r="E34" s="104" t="s">
        <v>50</v>
      </c>
      <c r="F34" s="108">
        <v>200</v>
      </c>
      <c r="G34" s="123">
        <v>0.5</v>
      </c>
      <c r="H34" s="123">
        <v>0.1</v>
      </c>
      <c r="I34" s="123">
        <v>30.9</v>
      </c>
      <c r="J34" s="124">
        <v>123</v>
      </c>
      <c r="K34" s="112" t="s">
        <v>76</v>
      </c>
      <c r="L34" s="105">
        <v>10</v>
      </c>
    </row>
    <row r="35" spans="1:12" ht="15.75" customHeight="1" x14ac:dyDescent="0.25">
      <c r="A35" s="12"/>
      <c r="B35" s="13"/>
      <c r="C35" s="9"/>
      <c r="D35" s="7" t="s">
        <v>31</v>
      </c>
      <c r="E35" s="104" t="s">
        <v>82</v>
      </c>
      <c r="F35" s="108">
        <v>40</v>
      </c>
      <c r="G35" s="109">
        <v>3.16</v>
      </c>
      <c r="H35" s="109">
        <v>0.4</v>
      </c>
      <c r="I35" s="109">
        <v>19.32</v>
      </c>
      <c r="J35" s="110">
        <v>98.4</v>
      </c>
      <c r="K35" s="111">
        <v>1</v>
      </c>
      <c r="L35" s="109">
        <v>4.2</v>
      </c>
    </row>
    <row r="36" spans="1:12" ht="15.75" x14ac:dyDescent="0.25">
      <c r="A36" s="12"/>
      <c r="B36" s="13"/>
      <c r="C36" s="9"/>
      <c r="D36" s="76" t="s">
        <v>32</v>
      </c>
      <c r="E36" s="102" t="s">
        <v>75</v>
      </c>
      <c r="F36" s="105">
        <v>20</v>
      </c>
      <c r="G36" s="105">
        <v>1.32</v>
      </c>
      <c r="H36" s="105">
        <v>0.24</v>
      </c>
      <c r="I36" s="105">
        <v>6.68</v>
      </c>
      <c r="J36" s="110">
        <v>38.6</v>
      </c>
      <c r="K36" s="111">
        <v>2</v>
      </c>
      <c r="L36" s="105">
        <v>2</v>
      </c>
    </row>
    <row r="37" spans="1:12" ht="15.75" x14ac:dyDescent="0.25">
      <c r="A37" s="12"/>
      <c r="B37" s="13"/>
      <c r="C37" s="9"/>
      <c r="D37" s="6"/>
      <c r="E37" s="23"/>
      <c r="F37" s="24"/>
      <c r="G37" s="24"/>
      <c r="H37" s="24"/>
      <c r="I37" s="24"/>
      <c r="J37" s="24"/>
      <c r="K37" s="25"/>
      <c r="L37" s="170"/>
    </row>
    <row r="38" spans="1:12" s="41" customFormat="1" ht="15" x14ac:dyDescent="0.25">
      <c r="A38" s="49"/>
      <c r="B38" s="35"/>
      <c r="C38" s="36"/>
      <c r="D38" s="37" t="s">
        <v>33</v>
      </c>
      <c r="E38" s="38"/>
      <c r="F38" s="39">
        <f>SUM(F30:F37)</f>
        <v>720</v>
      </c>
      <c r="G38" s="39">
        <f>SUM(G30:G37)</f>
        <v>42.29</v>
      </c>
      <c r="H38" s="39">
        <f>SUM(H30:H37)</f>
        <v>31.27</v>
      </c>
      <c r="I38" s="39">
        <f>SUM(I30:I37)</f>
        <v>109.27000000000001</v>
      </c>
      <c r="J38" s="39">
        <f>SUM(J30:J37)</f>
        <v>930.31</v>
      </c>
      <c r="K38" s="40"/>
      <c r="L38" s="166">
        <f>SUM(L31:L36)</f>
        <v>103.2</v>
      </c>
    </row>
    <row r="39" spans="1:12" s="46" customFormat="1" ht="15.75" customHeight="1" thickBot="1" x14ac:dyDescent="0.25">
      <c r="A39" s="50">
        <f>A23</f>
        <v>1</v>
      </c>
      <c r="B39" s="50">
        <f>B23</f>
        <v>2</v>
      </c>
      <c r="C39" s="175" t="s">
        <v>4</v>
      </c>
      <c r="D39" s="176"/>
      <c r="E39" s="44"/>
      <c r="F39" s="45">
        <f>F29+F38</f>
        <v>1220</v>
      </c>
      <c r="G39" s="45">
        <f>G29+G38</f>
        <v>64.25</v>
      </c>
      <c r="H39" s="45">
        <f>H29+H38</f>
        <v>54.92</v>
      </c>
      <c r="I39" s="45">
        <f>I29+I38</f>
        <v>170.94</v>
      </c>
      <c r="J39" s="45">
        <f>J29+J38</f>
        <v>1489.1599999999999</v>
      </c>
      <c r="K39" s="45"/>
      <c r="L39" s="169">
        <f>L29+L38</f>
        <v>176.4</v>
      </c>
    </row>
    <row r="40" spans="1:12" ht="16.5" thickBot="1" x14ac:dyDescent="0.3">
      <c r="A40" s="14">
        <v>1</v>
      </c>
      <c r="B40" s="15">
        <v>3</v>
      </c>
      <c r="C40" s="16" t="s">
        <v>20</v>
      </c>
      <c r="D40" s="7" t="s">
        <v>45</v>
      </c>
      <c r="E40" s="67" t="s">
        <v>52</v>
      </c>
      <c r="F40" s="91">
        <v>15</v>
      </c>
      <c r="G40" s="113">
        <v>0.15</v>
      </c>
      <c r="H40" s="113">
        <v>12.45</v>
      </c>
      <c r="I40" s="113">
        <v>0.15</v>
      </c>
      <c r="J40" s="114">
        <v>112.5</v>
      </c>
      <c r="K40" s="68">
        <v>11</v>
      </c>
      <c r="L40" s="109">
        <v>15</v>
      </c>
    </row>
    <row r="41" spans="1:12" ht="15.75" x14ac:dyDescent="0.25">
      <c r="A41" s="17"/>
      <c r="B41" s="13"/>
      <c r="C41" s="9"/>
      <c r="D41" s="5" t="s">
        <v>24</v>
      </c>
      <c r="E41" s="62" t="s">
        <v>44</v>
      </c>
      <c r="F41" s="92">
        <v>100</v>
      </c>
      <c r="G41" s="95">
        <v>0.4</v>
      </c>
      <c r="H41" s="95">
        <v>0.4</v>
      </c>
      <c r="I41" s="95">
        <v>9.8000000000000007</v>
      </c>
      <c r="J41" s="95">
        <v>47</v>
      </c>
      <c r="K41" s="51">
        <v>52</v>
      </c>
      <c r="L41" s="105">
        <v>10</v>
      </c>
    </row>
    <row r="42" spans="1:12" ht="15.75" x14ac:dyDescent="0.25">
      <c r="A42" s="17"/>
      <c r="B42" s="13"/>
      <c r="C42" s="9"/>
      <c r="D42" s="7" t="s">
        <v>21</v>
      </c>
      <c r="E42" s="69" t="s">
        <v>53</v>
      </c>
      <c r="F42" s="91">
        <v>165</v>
      </c>
      <c r="G42" s="125">
        <v>4.62</v>
      </c>
      <c r="H42" s="125">
        <v>6.4</v>
      </c>
      <c r="I42" s="125">
        <v>31.28</v>
      </c>
      <c r="J42" s="120">
        <v>203.55</v>
      </c>
      <c r="K42" s="100">
        <v>10</v>
      </c>
      <c r="L42" s="118">
        <v>34.200000000000003</v>
      </c>
    </row>
    <row r="43" spans="1:12" ht="15.75" x14ac:dyDescent="0.25">
      <c r="A43" s="17"/>
      <c r="B43" s="13"/>
      <c r="C43" s="9"/>
      <c r="D43" s="7" t="s">
        <v>22</v>
      </c>
      <c r="E43" s="85" t="s">
        <v>42</v>
      </c>
      <c r="F43" s="91">
        <v>200</v>
      </c>
      <c r="G43" s="115">
        <v>0.2</v>
      </c>
      <c r="H43" s="115">
        <v>0</v>
      </c>
      <c r="I43" s="115">
        <v>9.3000000000000007</v>
      </c>
      <c r="J43" s="116">
        <v>38</v>
      </c>
      <c r="K43" s="100">
        <v>51</v>
      </c>
      <c r="L43" s="118">
        <v>10</v>
      </c>
    </row>
    <row r="44" spans="1:12" ht="15.75" x14ac:dyDescent="0.25">
      <c r="A44" s="17"/>
      <c r="B44" s="13"/>
      <c r="C44" s="9"/>
      <c r="D44" s="66" t="s">
        <v>23</v>
      </c>
      <c r="E44" s="104" t="s">
        <v>82</v>
      </c>
      <c r="F44" s="108">
        <v>40</v>
      </c>
      <c r="G44" s="109">
        <v>3.16</v>
      </c>
      <c r="H44" s="109">
        <v>0.4</v>
      </c>
      <c r="I44" s="109">
        <v>19.32</v>
      </c>
      <c r="J44" s="110">
        <v>98.4</v>
      </c>
      <c r="K44" s="111">
        <v>1</v>
      </c>
      <c r="L44" s="105">
        <v>4</v>
      </c>
    </row>
    <row r="45" spans="1:12" ht="15" x14ac:dyDescent="0.25">
      <c r="A45" s="17"/>
      <c r="B45" s="13"/>
      <c r="C45" s="9"/>
      <c r="D45" s="7"/>
      <c r="E45" s="62"/>
      <c r="F45" s="51"/>
      <c r="G45" s="65"/>
      <c r="H45" s="65"/>
      <c r="I45" s="65"/>
      <c r="J45" s="68"/>
      <c r="K45" s="51"/>
      <c r="L45" s="171"/>
    </row>
    <row r="46" spans="1:12" ht="15" x14ac:dyDescent="0.25">
      <c r="A46" s="17"/>
      <c r="B46" s="13"/>
      <c r="C46" s="9"/>
      <c r="D46" s="6"/>
      <c r="E46" s="23"/>
      <c r="F46" s="24"/>
      <c r="G46" s="24"/>
      <c r="H46" s="24"/>
      <c r="I46" s="24"/>
      <c r="J46" s="24"/>
      <c r="K46" s="25"/>
      <c r="L46" s="165"/>
    </row>
    <row r="47" spans="1:12" ht="15" x14ac:dyDescent="0.25">
      <c r="A47" s="17"/>
      <c r="B47" s="13"/>
      <c r="C47" s="9"/>
      <c r="D47" s="6"/>
      <c r="E47" s="23"/>
      <c r="F47" s="24"/>
      <c r="G47" s="24"/>
      <c r="H47" s="24"/>
      <c r="I47" s="24"/>
      <c r="J47" s="24"/>
      <c r="K47" s="25"/>
      <c r="L47" s="165"/>
    </row>
    <row r="48" spans="1:12" s="41" customFormat="1" ht="15" x14ac:dyDescent="0.25">
      <c r="A48" s="34"/>
      <c r="B48" s="35"/>
      <c r="C48" s="36"/>
      <c r="D48" s="37" t="s">
        <v>33</v>
      </c>
      <c r="E48" s="38"/>
      <c r="F48" s="39">
        <f>SUM(F40:F47)</f>
        <v>520</v>
      </c>
      <c r="G48" s="39">
        <f>SUM(G40:G47)</f>
        <v>8.5300000000000011</v>
      </c>
      <c r="H48" s="39">
        <f>SUM(H40:H47)</f>
        <v>19.649999999999999</v>
      </c>
      <c r="I48" s="39">
        <f>SUM(I40:I47)</f>
        <v>69.849999999999994</v>
      </c>
      <c r="J48" s="39">
        <f>SUM(J40:J47)</f>
        <v>499.45000000000005</v>
      </c>
      <c r="K48" s="40"/>
      <c r="L48" s="166">
        <f>SUM(L40:L47)</f>
        <v>73.2</v>
      </c>
    </row>
    <row r="49" spans="1:12" ht="21" customHeight="1" x14ac:dyDescent="0.25">
      <c r="A49" s="18">
        <f>A40</f>
        <v>1</v>
      </c>
      <c r="B49" s="11">
        <f>B40</f>
        <v>3</v>
      </c>
      <c r="C49" s="8" t="s">
        <v>25</v>
      </c>
      <c r="D49" s="7"/>
      <c r="E49" s="73"/>
      <c r="F49" s="47"/>
      <c r="G49" s="64"/>
      <c r="H49" s="64"/>
      <c r="I49" s="64"/>
      <c r="J49" s="64"/>
      <c r="K49" s="74"/>
      <c r="L49" s="172"/>
    </row>
    <row r="50" spans="1:12" ht="21" customHeight="1" x14ac:dyDescent="0.25">
      <c r="A50" s="17"/>
      <c r="B50" s="13"/>
      <c r="C50" s="9"/>
      <c r="D50" s="7" t="s">
        <v>27</v>
      </c>
      <c r="E50" s="103" t="s">
        <v>54</v>
      </c>
      <c r="F50" s="91">
        <v>200</v>
      </c>
      <c r="G50" s="91">
        <v>2.08</v>
      </c>
      <c r="H50" s="91">
        <v>1.68</v>
      </c>
      <c r="I50" s="91">
        <v>15.44</v>
      </c>
      <c r="J50" s="107">
        <v>90.4</v>
      </c>
      <c r="K50" s="112" t="s">
        <v>85</v>
      </c>
      <c r="L50" s="105">
        <v>20</v>
      </c>
    </row>
    <row r="51" spans="1:12" ht="16.5" customHeight="1" x14ac:dyDescent="0.25">
      <c r="A51" s="17"/>
      <c r="B51" s="13"/>
      <c r="C51" s="9"/>
      <c r="D51" s="7" t="s">
        <v>28</v>
      </c>
      <c r="E51" s="90" t="s">
        <v>83</v>
      </c>
      <c r="F51" s="91">
        <v>90</v>
      </c>
      <c r="G51" s="91">
        <v>13.5</v>
      </c>
      <c r="H51" s="91">
        <v>19.3</v>
      </c>
      <c r="I51" s="91">
        <v>13.9</v>
      </c>
      <c r="J51" s="107">
        <v>286</v>
      </c>
      <c r="K51" s="112" t="s">
        <v>86</v>
      </c>
      <c r="L51" s="105">
        <v>52</v>
      </c>
    </row>
    <row r="52" spans="1:12" ht="16.5" customHeight="1" x14ac:dyDescent="0.25">
      <c r="A52" s="17"/>
      <c r="B52" s="13"/>
      <c r="C52" s="9"/>
      <c r="D52" s="66" t="s">
        <v>29</v>
      </c>
      <c r="E52" s="103" t="s">
        <v>84</v>
      </c>
      <c r="F52" s="126">
        <v>165</v>
      </c>
      <c r="G52" s="91">
        <v>5.6</v>
      </c>
      <c r="H52" s="91">
        <v>3.9</v>
      </c>
      <c r="I52" s="91">
        <v>35.56</v>
      </c>
      <c r="J52" s="91">
        <v>207.1</v>
      </c>
      <c r="K52" s="112" t="s">
        <v>87</v>
      </c>
      <c r="L52" s="105">
        <v>15</v>
      </c>
    </row>
    <row r="53" spans="1:12" ht="15.75" x14ac:dyDescent="0.25">
      <c r="A53" s="12"/>
      <c r="B53" s="13"/>
      <c r="C53" s="9"/>
      <c r="D53" s="7" t="s">
        <v>30</v>
      </c>
      <c r="E53" s="104" t="s">
        <v>50</v>
      </c>
      <c r="F53" s="108">
        <v>200</v>
      </c>
      <c r="G53" s="108">
        <v>0.5</v>
      </c>
      <c r="H53" s="108">
        <v>0.1</v>
      </c>
      <c r="I53" s="108">
        <v>30.9</v>
      </c>
      <c r="J53" s="107">
        <v>123</v>
      </c>
      <c r="K53" s="112" t="s">
        <v>76</v>
      </c>
      <c r="L53" s="105">
        <v>10</v>
      </c>
    </row>
    <row r="54" spans="1:12" ht="15" customHeight="1" x14ac:dyDescent="0.25">
      <c r="A54" s="17"/>
      <c r="B54" s="13"/>
      <c r="C54" s="9"/>
      <c r="D54" s="7" t="s">
        <v>31</v>
      </c>
      <c r="E54" s="104" t="s">
        <v>82</v>
      </c>
      <c r="F54" s="108">
        <v>40</v>
      </c>
      <c r="G54" s="109">
        <v>3.16</v>
      </c>
      <c r="H54" s="109">
        <v>0.4</v>
      </c>
      <c r="I54" s="109">
        <v>19.32</v>
      </c>
      <c r="J54" s="110">
        <v>98.4</v>
      </c>
      <c r="K54" s="111">
        <v>1</v>
      </c>
      <c r="L54" s="109">
        <v>4.2</v>
      </c>
    </row>
    <row r="55" spans="1:12" ht="16.5" customHeight="1" x14ac:dyDescent="0.25">
      <c r="A55" s="17"/>
      <c r="B55" s="13"/>
      <c r="C55" s="9"/>
      <c r="D55" s="7" t="s">
        <v>32</v>
      </c>
      <c r="E55" s="102" t="s">
        <v>75</v>
      </c>
      <c r="F55" s="105">
        <v>20</v>
      </c>
      <c r="G55" s="105">
        <v>1.32</v>
      </c>
      <c r="H55" s="105">
        <v>0.24</v>
      </c>
      <c r="I55" s="105">
        <v>6.68</v>
      </c>
      <c r="J55" s="110">
        <v>38.6</v>
      </c>
      <c r="K55" s="111">
        <v>2</v>
      </c>
      <c r="L55" s="105">
        <v>2</v>
      </c>
    </row>
    <row r="56" spans="1:12" ht="15" x14ac:dyDescent="0.25">
      <c r="A56" s="17"/>
      <c r="B56" s="13"/>
      <c r="C56" s="9"/>
      <c r="D56" s="6"/>
      <c r="E56" s="23"/>
      <c r="F56" s="24"/>
      <c r="G56" s="24"/>
      <c r="H56" s="24"/>
      <c r="I56" s="24"/>
      <c r="J56" s="24"/>
      <c r="K56" s="25"/>
      <c r="L56" s="165"/>
    </row>
    <row r="57" spans="1:12" ht="15" x14ac:dyDescent="0.25">
      <c r="A57" s="17"/>
      <c r="B57" s="13"/>
      <c r="C57" s="9"/>
      <c r="D57" s="6"/>
      <c r="E57" s="23"/>
      <c r="F57" s="24"/>
      <c r="G57" s="24"/>
      <c r="H57" s="24"/>
      <c r="I57" s="24"/>
      <c r="J57" s="24"/>
      <c r="K57" s="25"/>
      <c r="L57" s="165"/>
    </row>
    <row r="58" spans="1:12" s="41" customFormat="1" ht="15" x14ac:dyDescent="0.25">
      <c r="A58" s="34"/>
      <c r="B58" s="35"/>
      <c r="C58" s="36"/>
      <c r="D58" s="37" t="s">
        <v>33</v>
      </c>
      <c r="E58" s="38"/>
      <c r="F58" s="39">
        <f>SUM(F49:F57)</f>
        <v>715</v>
      </c>
      <c r="G58" s="39">
        <f>SUM(G49:G57)</f>
        <v>26.16</v>
      </c>
      <c r="H58" s="39">
        <f>SUM(H49:H57)</f>
        <v>25.619999999999997</v>
      </c>
      <c r="I58" s="39">
        <f>SUM(I49:I57)</f>
        <v>121.80000000000001</v>
      </c>
      <c r="J58" s="39">
        <f>SUM(J49:J57)</f>
        <v>843.5</v>
      </c>
      <c r="K58" s="40"/>
      <c r="L58" s="166">
        <f>SUM(L49:L57)</f>
        <v>103.2</v>
      </c>
    </row>
    <row r="59" spans="1:12" s="46" customFormat="1" ht="15.75" customHeight="1" thickBot="1" x14ac:dyDescent="0.25">
      <c r="A59" s="42">
        <f>A40</f>
        <v>1</v>
      </c>
      <c r="B59" s="43">
        <f>B40</f>
        <v>3</v>
      </c>
      <c r="C59" s="175" t="s">
        <v>4</v>
      </c>
      <c r="D59" s="176"/>
      <c r="E59" s="44"/>
      <c r="F59" s="45">
        <f>F48+F58</f>
        <v>1235</v>
      </c>
      <c r="G59" s="45">
        <f>G48+G58</f>
        <v>34.69</v>
      </c>
      <c r="H59" s="45">
        <f>H48+H58</f>
        <v>45.269999999999996</v>
      </c>
      <c r="I59" s="45">
        <f>I48+I58</f>
        <v>191.65</v>
      </c>
      <c r="J59" s="45">
        <f>J48+J58</f>
        <v>1342.95</v>
      </c>
      <c r="K59" s="45"/>
      <c r="L59" s="169">
        <f>L48+L58</f>
        <v>176.4</v>
      </c>
    </row>
    <row r="60" spans="1:12" ht="18.75" customHeight="1" x14ac:dyDescent="0.25">
      <c r="A60" s="14">
        <v>1</v>
      </c>
      <c r="B60" s="15">
        <v>4</v>
      </c>
      <c r="C60" s="16" t="s">
        <v>20</v>
      </c>
      <c r="D60" s="5" t="s">
        <v>21</v>
      </c>
      <c r="E60" s="89" t="s">
        <v>55</v>
      </c>
      <c r="F60" s="91">
        <v>180</v>
      </c>
      <c r="G60" s="113">
        <v>10.3</v>
      </c>
      <c r="H60" s="113">
        <v>15.3</v>
      </c>
      <c r="I60" s="113">
        <v>32.9</v>
      </c>
      <c r="J60" s="114">
        <v>318</v>
      </c>
      <c r="K60" s="51">
        <v>54</v>
      </c>
      <c r="L60" s="109">
        <v>30.2</v>
      </c>
    </row>
    <row r="61" spans="1:12" ht="15.75" x14ac:dyDescent="0.25">
      <c r="A61" s="17"/>
      <c r="B61" s="13"/>
      <c r="C61" s="9"/>
      <c r="D61" s="7" t="s">
        <v>22</v>
      </c>
      <c r="E61" s="104" t="s">
        <v>56</v>
      </c>
      <c r="F61" s="108">
        <v>200</v>
      </c>
      <c r="G61" s="131">
        <v>2.9</v>
      </c>
      <c r="H61" s="131">
        <v>2.8</v>
      </c>
      <c r="I61" s="131">
        <v>14.9</v>
      </c>
      <c r="J61" s="132">
        <v>94</v>
      </c>
      <c r="K61" s="51">
        <v>49</v>
      </c>
      <c r="L61" s="105">
        <v>10</v>
      </c>
    </row>
    <row r="62" spans="1:12" ht="15.75" x14ac:dyDescent="0.25">
      <c r="A62" s="17"/>
      <c r="B62" s="13"/>
      <c r="C62" s="9"/>
      <c r="D62" s="7" t="s">
        <v>45</v>
      </c>
      <c r="E62" s="104" t="s">
        <v>88</v>
      </c>
      <c r="F62" s="127">
        <v>40</v>
      </c>
      <c r="G62" s="128">
        <v>5.0999999999999996</v>
      </c>
      <c r="H62" s="128">
        <v>4.5999999999999996</v>
      </c>
      <c r="I62" s="128">
        <v>0.3</v>
      </c>
      <c r="J62" s="129">
        <v>63</v>
      </c>
      <c r="K62" s="51">
        <v>3</v>
      </c>
      <c r="L62" s="118">
        <v>20</v>
      </c>
    </row>
    <row r="63" spans="1:12" ht="15.75" x14ac:dyDescent="0.25">
      <c r="A63" s="17"/>
      <c r="B63" s="13"/>
      <c r="C63" s="9"/>
      <c r="D63" s="66" t="s">
        <v>26</v>
      </c>
      <c r="E63" s="89" t="s">
        <v>57</v>
      </c>
      <c r="F63" s="127">
        <v>60</v>
      </c>
      <c r="G63" s="130">
        <v>0.8</v>
      </c>
      <c r="H63" s="130">
        <v>2.9</v>
      </c>
      <c r="I63" s="130">
        <v>4.3</v>
      </c>
      <c r="J63" s="130">
        <v>48</v>
      </c>
      <c r="K63" s="51">
        <v>53</v>
      </c>
      <c r="L63" s="109">
        <v>9</v>
      </c>
    </row>
    <row r="64" spans="1:12" ht="15.75" x14ac:dyDescent="0.25">
      <c r="A64" s="17"/>
      <c r="B64" s="13"/>
      <c r="C64" s="9"/>
      <c r="D64" s="7" t="s">
        <v>23</v>
      </c>
      <c r="E64" s="104" t="s">
        <v>82</v>
      </c>
      <c r="F64" s="108">
        <v>40</v>
      </c>
      <c r="G64" s="109">
        <v>3.16</v>
      </c>
      <c r="H64" s="109">
        <v>0.4</v>
      </c>
      <c r="I64" s="109">
        <v>19.32</v>
      </c>
      <c r="J64" s="110">
        <v>98.4</v>
      </c>
      <c r="K64" s="51">
        <v>1</v>
      </c>
      <c r="L64" s="105">
        <v>4</v>
      </c>
    </row>
    <row r="65" spans="1:12" ht="15" x14ac:dyDescent="0.25">
      <c r="A65" s="17"/>
      <c r="B65" s="13"/>
      <c r="C65" s="9"/>
      <c r="D65" s="6"/>
      <c r="E65" s="23"/>
      <c r="F65" s="24"/>
      <c r="G65" s="24"/>
      <c r="H65" s="24"/>
      <c r="I65" s="24"/>
      <c r="J65" s="24"/>
      <c r="K65" s="25"/>
      <c r="L65" s="165"/>
    </row>
    <row r="66" spans="1:12" ht="15" x14ac:dyDescent="0.25">
      <c r="A66" s="17"/>
      <c r="B66" s="13"/>
      <c r="C66" s="9"/>
      <c r="D66" s="6"/>
      <c r="E66" s="23"/>
      <c r="F66" s="24"/>
      <c r="G66" s="24"/>
      <c r="H66" s="24"/>
      <c r="I66" s="24"/>
      <c r="J66" s="24"/>
      <c r="K66" s="25"/>
      <c r="L66" s="165"/>
    </row>
    <row r="67" spans="1:12" s="41" customFormat="1" ht="15" x14ac:dyDescent="0.25">
      <c r="A67" s="34"/>
      <c r="B67" s="35"/>
      <c r="C67" s="36"/>
      <c r="D67" s="37" t="s">
        <v>33</v>
      </c>
      <c r="E67" s="38"/>
      <c r="F67" s="39">
        <f>SUM(F60:F66)</f>
        <v>520</v>
      </c>
      <c r="G67" s="39">
        <f>SUM(G60:G66)</f>
        <v>22.26</v>
      </c>
      <c r="H67" s="39">
        <f>SUM(H60:H66)</f>
        <v>26</v>
      </c>
      <c r="I67" s="39">
        <f>SUM(I60:I66)</f>
        <v>71.72</v>
      </c>
      <c r="J67" s="39">
        <f>SUM(J60:J66)</f>
        <v>621.4</v>
      </c>
      <c r="K67" s="40"/>
      <c r="L67" s="166">
        <f>SUM(L60:L66)</f>
        <v>73.2</v>
      </c>
    </row>
    <row r="68" spans="1:12" ht="15.75" x14ac:dyDescent="0.25">
      <c r="A68" s="18">
        <f>A60</f>
        <v>1</v>
      </c>
      <c r="B68" s="11">
        <f>B60</f>
        <v>4</v>
      </c>
      <c r="C68" s="8" t="s">
        <v>25</v>
      </c>
      <c r="D68" s="7"/>
      <c r="E68" s="73"/>
      <c r="F68" s="80"/>
      <c r="G68" s="81"/>
      <c r="H68" s="81"/>
      <c r="I68" s="81"/>
      <c r="J68" s="81"/>
      <c r="K68" s="81"/>
      <c r="L68" s="160"/>
    </row>
    <row r="69" spans="1:12" ht="15.75" x14ac:dyDescent="0.25">
      <c r="A69" s="17"/>
      <c r="B69" s="13"/>
      <c r="C69" s="9"/>
      <c r="D69" s="7" t="s">
        <v>27</v>
      </c>
      <c r="E69" s="133" t="s">
        <v>89</v>
      </c>
      <c r="F69" s="105">
        <v>220</v>
      </c>
      <c r="G69" s="134">
        <v>5.84</v>
      </c>
      <c r="H69" s="134">
        <v>3.52</v>
      </c>
      <c r="I69" s="134">
        <v>24.64</v>
      </c>
      <c r="J69" s="134">
        <v>163.19999999999999</v>
      </c>
      <c r="K69" s="81">
        <v>31</v>
      </c>
      <c r="L69" s="105">
        <v>20</v>
      </c>
    </row>
    <row r="70" spans="1:12" ht="18" customHeight="1" x14ac:dyDescent="0.25">
      <c r="A70" s="17"/>
      <c r="B70" s="13"/>
      <c r="C70" s="9"/>
      <c r="D70" s="7" t="s">
        <v>28</v>
      </c>
      <c r="E70" s="135" t="s">
        <v>90</v>
      </c>
      <c r="F70" s="121">
        <v>90</v>
      </c>
      <c r="G70" s="121">
        <v>15.9</v>
      </c>
      <c r="H70" s="121">
        <v>0.9</v>
      </c>
      <c r="I70" s="121">
        <v>0.5</v>
      </c>
      <c r="J70" s="120">
        <v>74</v>
      </c>
      <c r="K70" s="74">
        <v>41</v>
      </c>
      <c r="L70" s="105">
        <v>47</v>
      </c>
    </row>
    <row r="71" spans="1:12" ht="15.75" x14ac:dyDescent="0.25">
      <c r="A71" s="17"/>
      <c r="B71" s="13"/>
      <c r="C71" s="9"/>
      <c r="D71" s="7" t="s">
        <v>29</v>
      </c>
      <c r="E71" s="133" t="s">
        <v>59</v>
      </c>
      <c r="F71" s="105">
        <v>200</v>
      </c>
      <c r="G71" s="125">
        <v>4.0999999999999996</v>
      </c>
      <c r="H71" s="125">
        <v>6.3</v>
      </c>
      <c r="I71" s="125">
        <v>26.7</v>
      </c>
      <c r="J71" s="120">
        <v>187</v>
      </c>
      <c r="K71" s="81">
        <v>16</v>
      </c>
      <c r="L71" s="105">
        <v>20</v>
      </c>
    </row>
    <row r="72" spans="1:12" ht="17.25" customHeight="1" x14ac:dyDescent="0.25">
      <c r="A72" s="17"/>
      <c r="B72" s="13"/>
      <c r="C72" s="9"/>
      <c r="D72" s="7" t="s">
        <v>30</v>
      </c>
      <c r="E72" s="90" t="s">
        <v>71</v>
      </c>
      <c r="F72" s="91">
        <v>200</v>
      </c>
      <c r="G72" s="125">
        <v>0.2</v>
      </c>
      <c r="H72" s="125">
        <v>0</v>
      </c>
      <c r="I72" s="125">
        <v>9.3000000000000007</v>
      </c>
      <c r="J72" s="120">
        <v>38</v>
      </c>
      <c r="K72" s="51">
        <v>51</v>
      </c>
      <c r="L72" s="105">
        <v>10</v>
      </c>
    </row>
    <row r="73" spans="1:12" ht="13.5" customHeight="1" x14ac:dyDescent="0.25">
      <c r="A73" s="17"/>
      <c r="B73" s="13"/>
      <c r="C73" s="9"/>
      <c r="D73" s="7" t="s">
        <v>46</v>
      </c>
      <c r="E73" s="104" t="s">
        <v>82</v>
      </c>
      <c r="F73" s="108">
        <v>40</v>
      </c>
      <c r="G73" s="109">
        <v>3.16</v>
      </c>
      <c r="H73" s="109">
        <v>0.4</v>
      </c>
      <c r="I73" s="109">
        <v>19.32</v>
      </c>
      <c r="J73" s="110">
        <v>98.4</v>
      </c>
      <c r="K73" s="75">
        <v>1</v>
      </c>
      <c r="L73" s="109">
        <v>4.2</v>
      </c>
    </row>
    <row r="74" spans="1:12" ht="15.75" x14ac:dyDescent="0.25">
      <c r="A74" s="17"/>
      <c r="B74" s="13"/>
      <c r="C74" s="9"/>
      <c r="D74" s="76" t="s">
        <v>32</v>
      </c>
      <c r="E74" s="102" t="s">
        <v>75</v>
      </c>
      <c r="F74" s="105">
        <v>20</v>
      </c>
      <c r="G74" s="105">
        <v>1.32</v>
      </c>
      <c r="H74" s="105">
        <v>0.24</v>
      </c>
      <c r="I74" s="105">
        <v>6.68</v>
      </c>
      <c r="J74" s="110">
        <v>38.6</v>
      </c>
      <c r="K74" s="79">
        <v>2</v>
      </c>
      <c r="L74" s="105">
        <v>2</v>
      </c>
    </row>
    <row r="75" spans="1:12" ht="15" x14ac:dyDescent="0.25">
      <c r="A75" s="17"/>
      <c r="B75" s="13"/>
      <c r="C75" s="9"/>
      <c r="D75" s="6"/>
      <c r="E75" s="23"/>
      <c r="F75" s="24"/>
      <c r="G75" s="24"/>
      <c r="H75" s="24"/>
      <c r="I75" s="24"/>
      <c r="J75" s="24"/>
      <c r="K75" s="25"/>
      <c r="L75" s="165"/>
    </row>
    <row r="76" spans="1:12" s="41" customFormat="1" ht="15" x14ac:dyDescent="0.25">
      <c r="A76" s="34"/>
      <c r="B76" s="35"/>
      <c r="C76" s="36"/>
      <c r="D76" s="37" t="s">
        <v>33</v>
      </c>
      <c r="E76" s="38"/>
      <c r="F76" s="39">
        <f>SUM(F68:F75)</f>
        <v>770</v>
      </c>
      <c r="G76" s="39">
        <f>SUM(G68:G75)</f>
        <v>30.520000000000003</v>
      </c>
      <c r="H76" s="39">
        <f>SUM(H68:H75)</f>
        <v>11.36</v>
      </c>
      <c r="I76" s="39">
        <f>SUM(I68:I75)</f>
        <v>87.140000000000015</v>
      </c>
      <c r="J76" s="39">
        <f>SUM(J68:J75)</f>
        <v>599.20000000000005</v>
      </c>
      <c r="K76" s="40"/>
      <c r="L76" s="166">
        <f>SUM(L69:L74)</f>
        <v>103.2</v>
      </c>
    </row>
    <row r="77" spans="1:12" s="46" customFormat="1" ht="15.75" customHeight="1" thickBot="1" x14ac:dyDescent="0.25">
      <c r="A77" s="42">
        <f>A60</f>
        <v>1</v>
      </c>
      <c r="B77" s="43">
        <f>B60</f>
        <v>4</v>
      </c>
      <c r="C77" s="175" t="s">
        <v>4</v>
      </c>
      <c r="D77" s="176"/>
      <c r="E77" s="44"/>
      <c r="F77" s="45">
        <f>F67+F76</f>
        <v>1290</v>
      </c>
      <c r="G77" s="45">
        <f>G67+G76</f>
        <v>52.78</v>
      </c>
      <c r="H77" s="45">
        <f>H67+H76</f>
        <v>37.36</v>
      </c>
      <c r="I77" s="45">
        <f>I67+I76</f>
        <v>158.86000000000001</v>
      </c>
      <c r="J77" s="45">
        <f>J67+J76</f>
        <v>1220.5999999999999</v>
      </c>
      <c r="K77" s="45"/>
      <c r="L77" s="169">
        <f>L67+L76</f>
        <v>176.4</v>
      </c>
    </row>
    <row r="78" spans="1:12" ht="15.75" x14ac:dyDescent="0.25">
      <c r="A78" s="14">
        <v>1</v>
      </c>
      <c r="B78" s="15">
        <v>5</v>
      </c>
      <c r="C78" s="16" t="s">
        <v>20</v>
      </c>
      <c r="D78" s="7"/>
      <c r="E78" s="69"/>
      <c r="F78" s="65"/>
      <c r="G78" s="65"/>
      <c r="H78" s="65"/>
      <c r="I78" s="65"/>
      <c r="J78" s="65"/>
      <c r="K78" s="51"/>
      <c r="L78" s="157"/>
    </row>
    <row r="79" spans="1:12" ht="16.5" customHeight="1" x14ac:dyDescent="0.25">
      <c r="A79" s="17"/>
      <c r="B79" s="13"/>
      <c r="C79" s="9"/>
      <c r="D79" s="66" t="s">
        <v>21</v>
      </c>
      <c r="E79" s="90" t="s">
        <v>80</v>
      </c>
      <c r="F79" s="91">
        <v>105</v>
      </c>
      <c r="G79" s="113">
        <f>22.5+2.8</f>
        <v>25.3</v>
      </c>
      <c r="H79" s="113">
        <f>18.9+2.6</f>
        <v>21.5</v>
      </c>
      <c r="I79" s="113">
        <f>0.3+0.55</f>
        <v>0.85000000000000009</v>
      </c>
      <c r="J79" s="114">
        <v>332</v>
      </c>
      <c r="K79" s="100">
        <v>88</v>
      </c>
      <c r="L79" s="105">
        <v>44.2</v>
      </c>
    </row>
    <row r="80" spans="1:12" ht="14.25" customHeight="1" x14ac:dyDescent="0.25">
      <c r="A80" s="17"/>
      <c r="B80" s="13"/>
      <c r="C80" s="9"/>
      <c r="D80" s="161" t="s">
        <v>29</v>
      </c>
      <c r="E80" s="90" t="s">
        <v>81</v>
      </c>
      <c r="F80" s="92">
        <v>155</v>
      </c>
      <c r="G80" s="95">
        <v>6.25</v>
      </c>
      <c r="H80" s="95">
        <v>3.83</v>
      </c>
      <c r="I80" s="95">
        <v>36.72</v>
      </c>
      <c r="J80" s="95">
        <v>203.91</v>
      </c>
      <c r="K80" s="100">
        <v>13</v>
      </c>
      <c r="L80" s="117">
        <v>15</v>
      </c>
    </row>
    <row r="81" spans="1:12" ht="14.25" customHeight="1" x14ac:dyDescent="0.25">
      <c r="A81" s="17"/>
      <c r="B81" s="13"/>
      <c r="C81" s="9"/>
      <c r="D81" s="161" t="s">
        <v>22</v>
      </c>
      <c r="E81" s="90" t="s">
        <v>71</v>
      </c>
      <c r="F81" s="91">
        <v>200</v>
      </c>
      <c r="G81" s="115">
        <v>0.2</v>
      </c>
      <c r="H81" s="115">
        <v>0</v>
      </c>
      <c r="I81" s="115">
        <v>9.3000000000000007</v>
      </c>
      <c r="J81" s="116">
        <v>38</v>
      </c>
      <c r="K81" s="100">
        <v>51</v>
      </c>
      <c r="L81" s="118">
        <v>10</v>
      </c>
    </row>
    <row r="82" spans="1:12" ht="15.75" x14ac:dyDescent="0.25">
      <c r="A82" s="17"/>
      <c r="B82" s="13"/>
      <c r="C82" s="9"/>
      <c r="D82" s="7" t="s">
        <v>23</v>
      </c>
      <c r="E82" s="90" t="s">
        <v>82</v>
      </c>
      <c r="F82" s="108">
        <v>40</v>
      </c>
      <c r="G82" s="109">
        <v>3.16</v>
      </c>
      <c r="H82" s="109">
        <v>0.4</v>
      </c>
      <c r="I82" s="109">
        <v>19.32</v>
      </c>
      <c r="J82" s="110">
        <v>98.4</v>
      </c>
      <c r="K82" s="100">
        <v>1</v>
      </c>
      <c r="L82" s="109">
        <v>4</v>
      </c>
    </row>
    <row r="83" spans="1:12" ht="15" x14ac:dyDescent="0.25">
      <c r="A83" s="17"/>
      <c r="B83" s="13"/>
      <c r="C83" s="9"/>
      <c r="D83" s="6"/>
      <c r="E83" s="23"/>
      <c r="F83" s="24"/>
      <c r="G83" s="24"/>
      <c r="H83" s="24"/>
      <c r="I83" s="24"/>
      <c r="J83" s="24"/>
      <c r="K83" s="25"/>
      <c r="L83" s="165"/>
    </row>
    <row r="84" spans="1:12" ht="15" x14ac:dyDescent="0.25">
      <c r="A84" s="17"/>
      <c r="B84" s="13"/>
      <c r="C84" s="9"/>
      <c r="D84" s="6"/>
      <c r="E84" s="23"/>
      <c r="F84" s="24"/>
      <c r="G84" s="24"/>
      <c r="H84" s="24"/>
      <c r="I84" s="24"/>
      <c r="J84" s="24"/>
      <c r="K84" s="25"/>
      <c r="L84" s="165"/>
    </row>
    <row r="85" spans="1:12" s="41" customFormat="1" ht="15" x14ac:dyDescent="0.25">
      <c r="A85" s="34"/>
      <c r="B85" s="35"/>
      <c r="C85" s="36"/>
      <c r="D85" s="37" t="s">
        <v>33</v>
      </c>
      <c r="E85" s="38"/>
      <c r="F85" s="39">
        <f>SUM(F78:F84)</f>
        <v>500</v>
      </c>
      <c r="G85" s="39">
        <f>SUM(G78:G84)</f>
        <v>34.909999999999997</v>
      </c>
      <c r="H85" s="39">
        <f>SUM(H78:H84)</f>
        <v>25.729999999999997</v>
      </c>
      <c r="I85" s="39">
        <f>SUM(I78:I84)</f>
        <v>66.19</v>
      </c>
      <c r="J85" s="39">
        <f>SUM(J78:J84)</f>
        <v>672.31</v>
      </c>
      <c r="K85" s="40"/>
      <c r="L85" s="166">
        <f>SUM(L78:L84)</f>
        <v>73.2</v>
      </c>
    </row>
    <row r="86" spans="1:12" ht="31.5" x14ac:dyDescent="0.25">
      <c r="A86" s="18">
        <f>A78</f>
        <v>1</v>
      </c>
      <c r="B86" s="11">
        <f>B78</f>
        <v>5</v>
      </c>
      <c r="C86" s="8" t="s">
        <v>25</v>
      </c>
      <c r="D86" s="7" t="s">
        <v>26</v>
      </c>
      <c r="E86" s="103" t="s">
        <v>77</v>
      </c>
      <c r="F86" s="92">
        <v>60</v>
      </c>
      <c r="G86" s="95">
        <v>0.4</v>
      </c>
      <c r="H86" s="95">
        <v>0.05</v>
      </c>
      <c r="I86" s="95">
        <v>0.85</v>
      </c>
      <c r="J86" s="95">
        <v>5.45</v>
      </c>
      <c r="K86" s="111" t="s">
        <v>78</v>
      </c>
      <c r="L86" s="105">
        <v>10</v>
      </c>
    </row>
    <row r="87" spans="1:12" ht="15.75" x14ac:dyDescent="0.25">
      <c r="A87" s="12"/>
      <c r="B87" s="13"/>
      <c r="C87" s="9"/>
      <c r="D87" s="7" t="s">
        <v>27</v>
      </c>
      <c r="E87" s="133" t="s">
        <v>91</v>
      </c>
      <c r="F87" s="105">
        <v>250</v>
      </c>
      <c r="G87" s="136">
        <v>2.2999999999999998</v>
      </c>
      <c r="H87" s="136">
        <v>5.5</v>
      </c>
      <c r="I87" s="136">
        <v>12.7</v>
      </c>
      <c r="J87" s="137">
        <v>115</v>
      </c>
      <c r="K87" s="111">
        <v>28</v>
      </c>
      <c r="L87" s="105">
        <v>20</v>
      </c>
    </row>
    <row r="88" spans="1:12" ht="17.25" customHeight="1" x14ac:dyDescent="0.25">
      <c r="A88" s="17"/>
      <c r="B88" s="13"/>
      <c r="C88" s="9"/>
      <c r="D88" s="66" t="s">
        <v>21</v>
      </c>
      <c r="E88" s="90" t="s">
        <v>51</v>
      </c>
      <c r="F88" s="92">
        <v>200</v>
      </c>
      <c r="G88" s="138">
        <v>18.2</v>
      </c>
      <c r="H88" s="138">
        <v>23.2</v>
      </c>
      <c r="I88" s="138">
        <v>32.200000000000003</v>
      </c>
      <c r="J88" s="138">
        <v>417</v>
      </c>
      <c r="K88" s="100">
        <v>45</v>
      </c>
      <c r="L88" s="117">
        <v>57</v>
      </c>
    </row>
    <row r="89" spans="1:12" ht="15.75" x14ac:dyDescent="0.25">
      <c r="A89" s="12"/>
      <c r="B89" s="13"/>
      <c r="C89" s="9"/>
      <c r="D89" s="7" t="s">
        <v>30</v>
      </c>
      <c r="E89" s="104" t="s">
        <v>50</v>
      </c>
      <c r="F89" s="108">
        <v>200</v>
      </c>
      <c r="G89" s="123">
        <v>0.5</v>
      </c>
      <c r="H89" s="123">
        <v>0.1</v>
      </c>
      <c r="I89" s="123">
        <v>30.9</v>
      </c>
      <c r="J89" s="124">
        <v>123</v>
      </c>
      <c r="K89" s="112" t="s">
        <v>76</v>
      </c>
      <c r="L89" s="105">
        <v>10</v>
      </c>
    </row>
    <row r="90" spans="1:12" ht="15" customHeight="1" x14ac:dyDescent="0.25">
      <c r="A90" s="17"/>
      <c r="B90" s="13"/>
      <c r="C90" s="9"/>
      <c r="D90" s="7" t="s">
        <v>31</v>
      </c>
      <c r="E90" s="104" t="s">
        <v>82</v>
      </c>
      <c r="F90" s="108">
        <v>40</v>
      </c>
      <c r="G90" s="109">
        <v>3.16</v>
      </c>
      <c r="H90" s="109">
        <v>0.4</v>
      </c>
      <c r="I90" s="109">
        <v>19.32</v>
      </c>
      <c r="J90" s="110">
        <v>98.4</v>
      </c>
      <c r="K90" s="139" t="s">
        <v>92</v>
      </c>
      <c r="L90" s="109">
        <v>4.2</v>
      </c>
    </row>
    <row r="91" spans="1:12" ht="15.75" x14ac:dyDescent="0.25">
      <c r="A91" s="17"/>
      <c r="B91" s="13"/>
      <c r="C91" s="9"/>
      <c r="D91" s="76" t="s">
        <v>32</v>
      </c>
      <c r="E91" s="102" t="s">
        <v>75</v>
      </c>
      <c r="F91" s="105">
        <v>20</v>
      </c>
      <c r="G91" s="105">
        <v>1.32</v>
      </c>
      <c r="H91" s="105">
        <v>0.24</v>
      </c>
      <c r="I91" s="105">
        <v>6.68</v>
      </c>
      <c r="J91" s="110">
        <v>38.6</v>
      </c>
      <c r="K91" s="139" t="s">
        <v>93</v>
      </c>
      <c r="L91" s="105">
        <v>2</v>
      </c>
    </row>
    <row r="92" spans="1:12" ht="15" x14ac:dyDescent="0.25">
      <c r="A92" s="17"/>
      <c r="B92" s="13"/>
      <c r="C92" s="9"/>
      <c r="D92" s="6"/>
      <c r="E92" s="23"/>
      <c r="F92" s="24"/>
      <c r="G92" s="24"/>
      <c r="H92" s="24"/>
      <c r="I92" s="24"/>
      <c r="J92" s="24"/>
      <c r="K92" s="25"/>
      <c r="L92" s="165"/>
    </row>
    <row r="93" spans="1:12" s="41" customFormat="1" ht="15" x14ac:dyDescent="0.25">
      <c r="A93" s="34"/>
      <c r="B93" s="35"/>
      <c r="C93" s="36"/>
      <c r="D93" s="37" t="s">
        <v>33</v>
      </c>
      <c r="E93" s="38"/>
      <c r="F93" s="39">
        <f>SUM(F86:F92)</f>
        <v>770</v>
      </c>
      <c r="G93" s="39">
        <f>SUM(G86:G92)</f>
        <v>25.88</v>
      </c>
      <c r="H93" s="39">
        <f>SUM(H86:H92)</f>
        <v>29.49</v>
      </c>
      <c r="I93" s="39">
        <f>SUM(I86:I92)</f>
        <v>102.65</v>
      </c>
      <c r="J93" s="39">
        <f>SUM(J86:J92)</f>
        <v>797.45</v>
      </c>
      <c r="K93" s="40"/>
      <c r="L93" s="166">
        <f>SUM(L86:L92)</f>
        <v>103.2</v>
      </c>
    </row>
    <row r="94" spans="1:12" s="46" customFormat="1" ht="15.75" customHeight="1" thickBot="1" x14ac:dyDescent="0.25">
      <c r="A94" s="42">
        <f>A78</f>
        <v>1</v>
      </c>
      <c r="B94" s="43">
        <f>B78</f>
        <v>5</v>
      </c>
      <c r="C94" s="175" t="s">
        <v>4</v>
      </c>
      <c r="D94" s="176"/>
      <c r="E94" s="44"/>
      <c r="F94" s="45">
        <f>F85+F93</f>
        <v>1270</v>
      </c>
      <c r="G94" s="45">
        <f>G85+G93</f>
        <v>60.789999999999992</v>
      </c>
      <c r="H94" s="45">
        <f>H85+H93</f>
        <v>55.22</v>
      </c>
      <c r="I94" s="45">
        <f>I85+I93</f>
        <v>168.84</v>
      </c>
      <c r="J94" s="45">
        <f>J85+J93</f>
        <v>1469.76</v>
      </c>
      <c r="K94" s="45"/>
      <c r="L94" s="169">
        <f>L85+L93</f>
        <v>176.4</v>
      </c>
    </row>
    <row r="95" spans="1:12" ht="15.75" x14ac:dyDescent="0.25">
      <c r="A95" s="14">
        <v>2</v>
      </c>
      <c r="B95" s="15">
        <v>1</v>
      </c>
      <c r="C95" s="16" t="s">
        <v>20</v>
      </c>
      <c r="D95" s="7" t="s">
        <v>21</v>
      </c>
      <c r="E95" s="90" t="s">
        <v>94</v>
      </c>
      <c r="F95" s="108">
        <v>185</v>
      </c>
      <c r="G95" s="108">
        <v>5.5</v>
      </c>
      <c r="H95" s="108">
        <v>7.4</v>
      </c>
      <c r="I95" s="108">
        <v>27.3</v>
      </c>
      <c r="J95" s="107">
        <v>200</v>
      </c>
      <c r="K95" s="51">
        <v>62</v>
      </c>
      <c r="L95" s="105">
        <v>34.200000000000003</v>
      </c>
    </row>
    <row r="96" spans="1:12" ht="15.75" x14ac:dyDescent="0.25">
      <c r="A96" s="17"/>
      <c r="B96" s="13"/>
      <c r="C96" s="9"/>
      <c r="D96" s="7" t="s">
        <v>22</v>
      </c>
      <c r="E96" s="104" t="s">
        <v>56</v>
      </c>
      <c r="F96" s="108">
        <v>200</v>
      </c>
      <c r="G96" s="105">
        <v>2.9</v>
      </c>
      <c r="H96" s="105">
        <v>2.8</v>
      </c>
      <c r="I96" s="105">
        <v>14.9</v>
      </c>
      <c r="J96" s="110">
        <v>94</v>
      </c>
      <c r="K96" s="51">
        <v>49</v>
      </c>
      <c r="L96" s="105">
        <v>10</v>
      </c>
    </row>
    <row r="97" spans="1:12" ht="15.75" x14ac:dyDescent="0.25">
      <c r="A97" s="17"/>
      <c r="B97" s="13"/>
      <c r="C97" s="9"/>
      <c r="D97" s="7" t="s">
        <v>24</v>
      </c>
      <c r="E97" s="89" t="s">
        <v>70</v>
      </c>
      <c r="F97" s="92">
        <v>100</v>
      </c>
      <c r="G97" s="95">
        <v>0.4</v>
      </c>
      <c r="H97" s="95">
        <v>0.4</v>
      </c>
      <c r="I97" s="95">
        <v>9.8000000000000007</v>
      </c>
      <c r="J97" s="95">
        <v>47</v>
      </c>
      <c r="K97" s="51">
        <v>52</v>
      </c>
      <c r="L97" s="118">
        <v>10</v>
      </c>
    </row>
    <row r="98" spans="1:12" ht="15.75" x14ac:dyDescent="0.25">
      <c r="A98" s="17"/>
      <c r="B98" s="13"/>
      <c r="C98" s="9"/>
      <c r="D98" s="7" t="s">
        <v>60</v>
      </c>
      <c r="E98" s="103" t="s">
        <v>61</v>
      </c>
      <c r="F98" s="91">
        <v>15</v>
      </c>
      <c r="G98" s="91">
        <v>3.95</v>
      </c>
      <c r="H98" s="91">
        <v>4</v>
      </c>
      <c r="I98" s="91">
        <v>0</v>
      </c>
      <c r="J98" s="107">
        <v>52.5</v>
      </c>
      <c r="K98" s="51">
        <v>6</v>
      </c>
      <c r="L98" s="105">
        <v>15</v>
      </c>
    </row>
    <row r="99" spans="1:12" ht="15.75" x14ac:dyDescent="0.25">
      <c r="A99" s="17"/>
      <c r="B99" s="13"/>
      <c r="C99" s="9"/>
      <c r="D99" s="7" t="s">
        <v>31</v>
      </c>
      <c r="E99" s="104" t="s">
        <v>74</v>
      </c>
      <c r="F99" s="108">
        <v>40</v>
      </c>
      <c r="G99" s="109">
        <v>3.16</v>
      </c>
      <c r="H99" s="109">
        <v>0.4</v>
      </c>
      <c r="I99" s="109">
        <v>19.32</v>
      </c>
      <c r="J99" s="110">
        <v>98.4</v>
      </c>
      <c r="K99" s="77">
        <v>1</v>
      </c>
      <c r="L99" s="109">
        <v>4</v>
      </c>
    </row>
    <row r="100" spans="1:12" ht="15" x14ac:dyDescent="0.25">
      <c r="A100" s="17"/>
      <c r="B100" s="13"/>
      <c r="C100" s="9"/>
      <c r="D100" s="6"/>
      <c r="E100" s="23"/>
      <c r="F100" s="24"/>
      <c r="G100" s="24"/>
      <c r="H100" s="24"/>
      <c r="I100" s="24"/>
      <c r="J100" s="24"/>
      <c r="K100" s="25"/>
      <c r="L100" s="165"/>
    </row>
    <row r="101" spans="1:12" ht="15" x14ac:dyDescent="0.25">
      <c r="A101" s="17"/>
      <c r="B101" s="13"/>
      <c r="C101" s="9"/>
      <c r="D101" s="6"/>
      <c r="E101" s="23"/>
      <c r="F101" s="24"/>
      <c r="G101" s="24"/>
      <c r="H101" s="24"/>
      <c r="I101" s="24"/>
      <c r="J101" s="24"/>
      <c r="K101" s="25"/>
      <c r="L101" s="165"/>
    </row>
    <row r="102" spans="1:12" s="41" customFormat="1" ht="15.75" customHeight="1" x14ac:dyDescent="0.25">
      <c r="A102" s="34"/>
      <c r="B102" s="35"/>
      <c r="C102" s="36"/>
      <c r="D102" s="37" t="s">
        <v>33</v>
      </c>
      <c r="E102" s="38"/>
      <c r="F102" s="39">
        <f>SUM(F95:F101)</f>
        <v>540</v>
      </c>
      <c r="G102" s="39">
        <f>SUM(G95:G101)</f>
        <v>15.91</v>
      </c>
      <c r="H102" s="39">
        <f>SUM(H95:H101)</f>
        <v>15</v>
      </c>
      <c r="I102" s="39">
        <f>SUM(I95:I101)</f>
        <v>71.319999999999993</v>
      </c>
      <c r="J102" s="39">
        <f>SUM(J95:J101)</f>
        <v>491.9</v>
      </c>
      <c r="K102" s="40"/>
      <c r="L102" s="166">
        <f>SUM(L95:L101)</f>
        <v>73.2</v>
      </c>
    </row>
    <row r="103" spans="1:12" ht="15.75" x14ac:dyDescent="0.25">
      <c r="A103" s="18">
        <f>A95</f>
        <v>2</v>
      </c>
      <c r="B103" s="11">
        <v>1</v>
      </c>
      <c r="C103" s="8" t="s">
        <v>25</v>
      </c>
      <c r="D103" s="7"/>
      <c r="E103" s="84"/>
      <c r="F103" s="47"/>
      <c r="G103" s="81"/>
      <c r="H103" s="81"/>
      <c r="I103" s="81"/>
      <c r="J103" s="82"/>
      <c r="K103" s="83"/>
      <c r="L103" s="160"/>
    </row>
    <row r="104" spans="1:12" ht="15.75" x14ac:dyDescent="0.25">
      <c r="A104" s="17"/>
      <c r="B104" s="13"/>
      <c r="C104" s="9"/>
      <c r="D104" s="7" t="s">
        <v>27</v>
      </c>
      <c r="E104" s="102" t="s">
        <v>96</v>
      </c>
      <c r="F104" s="140">
        <v>200</v>
      </c>
      <c r="G104" s="134">
        <v>4.4000000000000004</v>
      </c>
      <c r="H104" s="134">
        <v>3.6</v>
      </c>
      <c r="I104" s="134">
        <v>16.16</v>
      </c>
      <c r="J104" s="134">
        <v>119.2</v>
      </c>
      <c r="K104" s="149">
        <v>35</v>
      </c>
      <c r="L104" s="105">
        <v>20</v>
      </c>
    </row>
    <row r="105" spans="1:12" ht="16.5" customHeight="1" x14ac:dyDescent="0.25">
      <c r="A105" s="17"/>
      <c r="B105" s="13"/>
      <c r="C105" s="9"/>
      <c r="D105" s="7" t="s">
        <v>28</v>
      </c>
      <c r="E105" s="133" t="s">
        <v>95</v>
      </c>
      <c r="F105" s="98">
        <v>140</v>
      </c>
      <c r="G105" s="125">
        <v>10.9</v>
      </c>
      <c r="H105" s="125">
        <v>13.11</v>
      </c>
      <c r="I105" s="125">
        <v>2.59</v>
      </c>
      <c r="J105" s="120">
        <v>210.18</v>
      </c>
      <c r="K105" s="150">
        <v>40</v>
      </c>
      <c r="L105" s="105">
        <v>52</v>
      </c>
    </row>
    <row r="106" spans="1:12" ht="16.5" customHeight="1" x14ac:dyDescent="0.25">
      <c r="A106" s="17"/>
      <c r="B106" s="13"/>
      <c r="C106" s="9"/>
      <c r="D106" s="7" t="s">
        <v>29</v>
      </c>
      <c r="E106" s="102" t="s">
        <v>73</v>
      </c>
      <c r="F106" s="141">
        <v>160</v>
      </c>
      <c r="G106" s="142">
        <v>9.5399999999999991</v>
      </c>
      <c r="H106" s="142">
        <v>6.12</v>
      </c>
      <c r="I106" s="142">
        <v>41.67</v>
      </c>
      <c r="J106" s="142">
        <v>280.8</v>
      </c>
      <c r="K106" s="151">
        <v>14</v>
      </c>
      <c r="L106" s="105">
        <v>15</v>
      </c>
    </row>
    <row r="107" spans="1:12" ht="15.75" customHeight="1" x14ac:dyDescent="0.25">
      <c r="A107" s="17"/>
      <c r="B107" s="13"/>
      <c r="C107" s="9"/>
      <c r="D107" s="7" t="s">
        <v>30</v>
      </c>
      <c r="E107" s="90" t="s">
        <v>43</v>
      </c>
      <c r="F107" s="91">
        <v>200</v>
      </c>
      <c r="G107" s="125">
        <v>0.2</v>
      </c>
      <c r="H107" s="125">
        <v>0</v>
      </c>
      <c r="I107" s="125">
        <v>9.1</v>
      </c>
      <c r="J107" s="120">
        <v>36</v>
      </c>
      <c r="K107" s="151">
        <v>48</v>
      </c>
      <c r="L107" s="105">
        <v>10</v>
      </c>
    </row>
    <row r="108" spans="1:12" ht="16.5" customHeight="1" x14ac:dyDescent="0.25">
      <c r="A108" s="17"/>
      <c r="B108" s="13"/>
      <c r="C108" s="9"/>
      <c r="D108" s="7" t="s">
        <v>31</v>
      </c>
      <c r="E108" s="104" t="s">
        <v>82</v>
      </c>
      <c r="F108" s="108">
        <v>40</v>
      </c>
      <c r="G108" s="109">
        <v>3.16</v>
      </c>
      <c r="H108" s="109">
        <v>0.4</v>
      </c>
      <c r="I108" s="109">
        <v>19.32</v>
      </c>
      <c r="J108" s="110">
        <v>98.4</v>
      </c>
      <c r="K108" s="150">
        <v>1</v>
      </c>
      <c r="L108" s="109">
        <v>4.2</v>
      </c>
    </row>
    <row r="109" spans="1:12" ht="15.75" x14ac:dyDescent="0.25">
      <c r="A109" s="17"/>
      <c r="B109" s="13"/>
      <c r="C109" s="9"/>
      <c r="D109" s="76" t="s">
        <v>32</v>
      </c>
      <c r="E109" s="102" t="s">
        <v>75</v>
      </c>
      <c r="F109" s="105">
        <v>20</v>
      </c>
      <c r="G109" s="105">
        <v>1.32</v>
      </c>
      <c r="H109" s="105">
        <v>0.24</v>
      </c>
      <c r="I109" s="105">
        <v>6.68</v>
      </c>
      <c r="J109" s="110">
        <v>38.6</v>
      </c>
      <c r="K109" s="150">
        <v>2</v>
      </c>
      <c r="L109" s="105">
        <v>2</v>
      </c>
    </row>
    <row r="110" spans="1:12" ht="15" x14ac:dyDescent="0.25">
      <c r="A110" s="17"/>
      <c r="B110" s="13"/>
      <c r="C110" s="9"/>
      <c r="D110" s="6"/>
      <c r="E110" s="23"/>
      <c r="F110" s="24"/>
      <c r="G110" s="24"/>
      <c r="H110" s="24"/>
      <c r="I110" s="24"/>
      <c r="J110" s="24"/>
      <c r="K110" s="25"/>
      <c r="L110" s="165"/>
    </row>
    <row r="111" spans="1:12" s="41" customFormat="1" ht="15" x14ac:dyDescent="0.25">
      <c r="A111" s="34"/>
      <c r="B111" s="35"/>
      <c r="C111" s="36"/>
      <c r="D111" s="37" t="s">
        <v>33</v>
      </c>
      <c r="E111" s="38"/>
      <c r="F111" s="39">
        <f>SUM(F103:F110)</f>
        <v>760</v>
      </c>
      <c r="G111" s="39">
        <f>SUM(G103:G110)</f>
        <v>29.52</v>
      </c>
      <c r="H111" s="39">
        <f>SUM(H103:H110)</f>
        <v>23.47</v>
      </c>
      <c r="I111" s="39">
        <f>SUM(I103:I110)</f>
        <v>95.52000000000001</v>
      </c>
      <c r="J111" s="39">
        <f>SUM(J103:J110)</f>
        <v>783.18000000000006</v>
      </c>
      <c r="K111" s="40"/>
      <c r="L111" s="166">
        <f>SUM(L103:L110)</f>
        <v>103.2</v>
      </c>
    </row>
    <row r="112" spans="1:12" s="46" customFormat="1" ht="15.75" thickBot="1" x14ac:dyDescent="0.25">
      <c r="A112" s="42">
        <f>A95</f>
        <v>2</v>
      </c>
      <c r="B112" s="43">
        <v>1</v>
      </c>
      <c r="C112" s="175" t="s">
        <v>4</v>
      </c>
      <c r="D112" s="176"/>
      <c r="E112" s="44"/>
      <c r="F112" s="45">
        <f>F102+F111</f>
        <v>1300</v>
      </c>
      <c r="G112" s="45">
        <f>G102+G111</f>
        <v>45.43</v>
      </c>
      <c r="H112" s="45">
        <f>H102+H111</f>
        <v>38.47</v>
      </c>
      <c r="I112" s="45">
        <f>I102+I111</f>
        <v>166.84</v>
      </c>
      <c r="J112" s="45">
        <f>J102+J111</f>
        <v>1275.08</v>
      </c>
      <c r="K112" s="45"/>
      <c r="L112" s="169">
        <f>L102+L111</f>
        <v>176.4</v>
      </c>
    </row>
    <row r="113" spans="1:12" ht="15.75" x14ac:dyDescent="0.25">
      <c r="A113" s="12">
        <v>2</v>
      </c>
      <c r="B113" s="13">
        <v>2</v>
      </c>
      <c r="C113" s="16" t="s">
        <v>20</v>
      </c>
      <c r="D113" s="7" t="s">
        <v>21</v>
      </c>
      <c r="E113" s="103" t="s">
        <v>63</v>
      </c>
      <c r="F113" s="91">
        <v>155</v>
      </c>
      <c r="G113" s="113">
        <v>13.6</v>
      </c>
      <c r="H113" s="113">
        <v>18.899999999999999</v>
      </c>
      <c r="I113" s="113">
        <v>4</v>
      </c>
      <c r="J113" s="114">
        <v>242</v>
      </c>
      <c r="K113" s="78">
        <v>19</v>
      </c>
      <c r="L113" s="105">
        <v>35.200000000000003</v>
      </c>
    </row>
    <row r="114" spans="1:12" ht="14.25" customHeight="1" x14ac:dyDescent="0.25">
      <c r="A114" s="17"/>
      <c r="B114" s="13"/>
      <c r="C114" s="9"/>
      <c r="D114" s="66" t="s">
        <v>97</v>
      </c>
      <c r="E114" s="89" t="s">
        <v>70</v>
      </c>
      <c r="F114" s="92">
        <v>100</v>
      </c>
      <c r="G114" s="95">
        <v>0.4</v>
      </c>
      <c r="H114" s="95">
        <v>0.4</v>
      </c>
      <c r="I114" s="95">
        <v>9.8000000000000007</v>
      </c>
      <c r="J114" s="95">
        <v>47</v>
      </c>
      <c r="K114" s="47">
        <v>52</v>
      </c>
      <c r="L114" s="118">
        <v>10</v>
      </c>
    </row>
    <row r="115" spans="1:12" ht="14.25" customHeight="1" x14ac:dyDescent="0.25">
      <c r="A115" s="17"/>
      <c r="B115" s="13"/>
      <c r="C115" s="9"/>
      <c r="D115" s="66" t="s">
        <v>40</v>
      </c>
      <c r="E115" s="103" t="s">
        <v>58</v>
      </c>
      <c r="F115" s="92">
        <v>10</v>
      </c>
      <c r="G115" s="106">
        <v>0.7</v>
      </c>
      <c r="H115" s="106">
        <v>0.95</v>
      </c>
      <c r="I115" s="106">
        <v>7.5</v>
      </c>
      <c r="J115" s="106">
        <v>41</v>
      </c>
      <c r="K115" s="47">
        <v>5</v>
      </c>
      <c r="L115" s="118">
        <v>14</v>
      </c>
    </row>
    <row r="116" spans="1:12" ht="15.75" x14ac:dyDescent="0.25">
      <c r="A116" s="17"/>
      <c r="B116" s="13"/>
      <c r="C116" s="9"/>
      <c r="D116" s="7" t="s">
        <v>23</v>
      </c>
      <c r="E116" s="104" t="s">
        <v>74</v>
      </c>
      <c r="F116" s="108">
        <v>40</v>
      </c>
      <c r="G116" s="109">
        <v>3.16</v>
      </c>
      <c r="H116" s="109">
        <v>0.4</v>
      </c>
      <c r="I116" s="109">
        <v>19.32</v>
      </c>
      <c r="J116" s="110">
        <v>98.4</v>
      </c>
      <c r="K116" s="51">
        <v>1</v>
      </c>
      <c r="L116" s="105">
        <v>4</v>
      </c>
    </row>
    <row r="117" spans="1:12" ht="15.75" x14ac:dyDescent="0.25">
      <c r="A117" s="17"/>
      <c r="B117" s="13"/>
      <c r="C117" s="9"/>
      <c r="D117" s="7" t="s">
        <v>22</v>
      </c>
      <c r="E117" s="90" t="s">
        <v>71</v>
      </c>
      <c r="F117" s="91">
        <v>200</v>
      </c>
      <c r="G117" s="136">
        <v>0.2</v>
      </c>
      <c r="H117" s="136">
        <v>0</v>
      </c>
      <c r="I117" s="136">
        <v>9.3000000000000007</v>
      </c>
      <c r="J117" s="137">
        <v>38</v>
      </c>
      <c r="K117" s="51">
        <v>51</v>
      </c>
      <c r="L117" s="109">
        <v>10</v>
      </c>
    </row>
    <row r="118" spans="1:12" ht="15" x14ac:dyDescent="0.25">
      <c r="A118" s="12"/>
      <c r="B118" s="13"/>
      <c r="C118" s="9"/>
      <c r="D118" s="6"/>
      <c r="E118" s="23"/>
      <c r="F118" s="24"/>
      <c r="G118" s="24"/>
      <c r="H118" s="24"/>
      <c r="I118" s="24"/>
      <c r="J118" s="24"/>
      <c r="K118" s="25"/>
      <c r="L118" s="165"/>
    </row>
    <row r="119" spans="1:12" ht="15" x14ac:dyDescent="0.25">
      <c r="A119" s="12"/>
      <c r="B119" s="13"/>
      <c r="C119" s="9"/>
      <c r="D119" s="6"/>
      <c r="E119" s="23"/>
      <c r="F119" s="24"/>
      <c r="G119" s="24"/>
      <c r="H119" s="24"/>
      <c r="I119" s="24"/>
      <c r="J119" s="24"/>
      <c r="K119" s="25"/>
      <c r="L119" s="165"/>
    </row>
    <row r="120" spans="1:12" s="41" customFormat="1" ht="15" x14ac:dyDescent="0.25">
      <c r="A120" s="49"/>
      <c r="B120" s="35"/>
      <c r="C120" s="36"/>
      <c r="D120" s="37" t="s">
        <v>33</v>
      </c>
      <c r="E120" s="38"/>
      <c r="F120" s="39">
        <f>SUM(F113:F119)</f>
        <v>505</v>
      </c>
      <c r="G120" s="39">
        <f>SUM(G113:G119)</f>
        <v>18.059999999999999</v>
      </c>
      <c r="H120" s="39">
        <f>SUM(H113:H119)</f>
        <v>20.649999999999995</v>
      </c>
      <c r="I120" s="39">
        <f>SUM(I113:I119)</f>
        <v>49.92</v>
      </c>
      <c r="J120" s="39">
        <f>SUM(J113:J119)</f>
        <v>466.4</v>
      </c>
      <c r="K120" s="40"/>
      <c r="L120" s="166">
        <f>SUM(L113:L119)</f>
        <v>73.2</v>
      </c>
    </row>
    <row r="121" spans="1:12" ht="15.75" x14ac:dyDescent="0.25">
      <c r="A121" s="11">
        <f>A113</f>
        <v>2</v>
      </c>
      <c r="B121" s="11">
        <f>B113</f>
        <v>2</v>
      </c>
      <c r="C121" s="8" t="s">
        <v>25</v>
      </c>
      <c r="D121" s="7"/>
      <c r="E121" s="73"/>
      <c r="F121" s="47"/>
      <c r="G121" s="75"/>
      <c r="H121" s="75"/>
      <c r="I121" s="75"/>
      <c r="J121" s="75"/>
      <c r="K121" s="75"/>
      <c r="L121" s="160"/>
    </row>
    <row r="122" spans="1:12" ht="16.5" thickBot="1" x14ac:dyDescent="0.3">
      <c r="A122" s="12"/>
      <c r="B122" s="13"/>
      <c r="C122" s="9"/>
      <c r="D122" s="7" t="s">
        <v>27</v>
      </c>
      <c r="E122" s="133" t="s">
        <v>64</v>
      </c>
      <c r="F122" s="105">
        <v>200</v>
      </c>
      <c r="G122" s="125">
        <v>1.92</v>
      </c>
      <c r="H122" s="125">
        <v>4</v>
      </c>
      <c r="I122" s="125">
        <v>12.559999999999999</v>
      </c>
      <c r="J122" s="120">
        <v>98.4</v>
      </c>
      <c r="K122" s="150">
        <v>30</v>
      </c>
      <c r="L122" s="105">
        <v>20</v>
      </c>
    </row>
    <row r="123" spans="1:12" ht="15.75" x14ac:dyDescent="0.25">
      <c r="A123" s="12"/>
      <c r="B123" s="13"/>
      <c r="C123" s="9"/>
      <c r="D123" s="5" t="s">
        <v>28</v>
      </c>
      <c r="E123" s="133" t="s">
        <v>98</v>
      </c>
      <c r="F123" s="105">
        <v>100</v>
      </c>
      <c r="G123" s="125">
        <v>8.9</v>
      </c>
      <c r="H123" s="125">
        <v>4.4000000000000004</v>
      </c>
      <c r="I123" s="125">
        <v>4.7</v>
      </c>
      <c r="J123" s="120">
        <v>94</v>
      </c>
      <c r="K123" s="150">
        <v>39</v>
      </c>
      <c r="L123" s="105">
        <v>42</v>
      </c>
    </row>
    <row r="124" spans="1:12" ht="16.5" customHeight="1" x14ac:dyDescent="0.25">
      <c r="A124" s="17"/>
      <c r="B124" s="13"/>
      <c r="C124" s="9"/>
      <c r="D124" s="66" t="s">
        <v>29</v>
      </c>
      <c r="E124" s="133" t="s">
        <v>99</v>
      </c>
      <c r="F124" s="105">
        <v>165</v>
      </c>
      <c r="G124" s="134">
        <v>3.91</v>
      </c>
      <c r="H124" s="134">
        <v>4.18</v>
      </c>
      <c r="I124" s="134">
        <v>40</v>
      </c>
      <c r="J124" s="134">
        <v>220.44</v>
      </c>
      <c r="K124" s="152">
        <v>9</v>
      </c>
      <c r="L124" s="105">
        <v>15</v>
      </c>
    </row>
    <row r="125" spans="1:12" ht="16.5" customHeight="1" x14ac:dyDescent="0.25">
      <c r="A125" s="13"/>
      <c r="B125" s="13"/>
      <c r="C125" s="9"/>
      <c r="D125" s="154" t="s">
        <v>26</v>
      </c>
      <c r="E125" s="102" t="s">
        <v>105</v>
      </c>
      <c r="F125" s="100">
        <v>60</v>
      </c>
      <c r="G125" s="155">
        <v>1</v>
      </c>
      <c r="H125" s="155">
        <v>4.8</v>
      </c>
      <c r="I125" s="155">
        <v>5</v>
      </c>
      <c r="J125" s="156">
        <v>69</v>
      </c>
      <c r="K125" s="152">
        <v>21</v>
      </c>
      <c r="L125" s="105">
        <v>10</v>
      </c>
    </row>
    <row r="126" spans="1:12" ht="15.75" x14ac:dyDescent="0.25">
      <c r="A126" s="12"/>
      <c r="B126" s="13"/>
      <c r="C126" s="9"/>
      <c r="D126" s="71" t="s">
        <v>30</v>
      </c>
      <c r="E126" s="104" t="s">
        <v>50</v>
      </c>
      <c r="F126" s="108">
        <v>200</v>
      </c>
      <c r="G126" s="108">
        <v>0.5</v>
      </c>
      <c r="H126" s="108">
        <v>0.1</v>
      </c>
      <c r="I126" s="108">
        <v>30.9</v>
      </c>
      <c r="J126" s="107">
        <v>123</v>
      </c>
      <c r="K126" s="153">
        <v>50</v>
      </c>
      <c r="L126" s="109">
        <v>10</v>
      </c>
    </row>
    <row r="127" spans="1:12" ht="14.25" customHeight="1" x14ac:dyDescent="0.25">
      <c r="A127" s="12"/>
      <c r="B127" s="13"/>
      <c r="C127" s="9"/>
      <c r="D127" s="7" t="s">
        <v>31</v>
      </c>
      <c r="E127" s="104" t="s">
        <v>82</v>
      </c>
      <c r="F127" s="108">
        <v>40</v>
      </c>
      <c r="G127" s="109">
        <v>3.16</v>
      </c>
      <c r="H127" s="109">
        <v>0.4</v>
      </c>
      <c r="I127" s="109">
        <v>19.32</v>
      </c>
      <c r="J127" s="110">
        <v>98.4</v>
      </c>
      <c r="K127" s="150">
        <v>1</v>
      </c>
      <c r="L127" s="109">
        <v>4.2</v>
      </c>
    </row>
    <row r="128" spans="1:12" ht="15.75" customHeight="1" x14ac:dyDescent="0.25">
      <c r="A128" s="12"/>
      <c r="B128" s="13"/>
      <c r="C128" s="9"/>
      <c r="D128" s="7" t="s">
        <v>32</v>
      </c>
      <c r="E128" s="102" t="s">
        <v>75</v>
      </c>
      <c r="F128" s="105">
        <v>20</v>
      </c>
      <c r="G128" s="105">
        <v>1.32</v>
      </c>
      <c r="H128" s="105">
        <v>0.24</v>
      </c>
      <c r="I128" s="105">
        <v>6.68</v>
      </c>
      <c r="J128" s="110">
        <v>38.6</v>
      </c>
      <c r="K128" s="150">
        <v>2</v>
      </c>
      <c r="L128" s="105">
        <v>2</v>
      </c>
    </row>
    <row r="129" spans="1:12" ht="15" x14ac:dyDescent="0.25">
      <c r="A129" s="12"/>
      <c r="B129" s="13"/>
      <c r="C129" s="9"/>
      <c r="D129" s="6"/>
      <c r="E129" s="23"/>
      <c r="F129" s="24"/>
      <c r="G129" s="24"/>
      <c r="H129" s="24"/>
      <c r="I129" s="24"/>
      <c r="J129" s="24"/>
      <c r="K129" s="25"/>
      <c r="L129" s="165"/>
    </row>
    <row r="130" spans="1:12" ht="15" x14ac:dyDescent="0.25">
      <c r="A130" s="12"/>
      <c r="B130" s="13"/>
      <c r="C130" s="9"/>
      <c r="D130" s="6"/>
      <c r="E130" s="23"/>
      <c r="F130" s="24"/>
      <c r="G130" s="24"/>
      <c r="H130" s="24"/>
      <c r="I130" s="24"/>
      <c r="J130" s="24"/>
      <c r="K130" s="25"/>
      <c r="L130" s="165"/>
    </row>
    <row r="131" spans="1:12" s="41" customFormat="1" ht="15" x14ac:dyDescent="0.25">
      <c r="A131" s="49"/>
      <c r="B131" s="35"/>
      <c r="C131" s="36"/>
      <c r="D131" s="37" t="s">
        <v>33</v>
      </c>
      <c r="E131" s="38"/>
      <c r="F131" s="39">
        <f>SUM(F121:F130)</f>
        <v>785</v>
      </c>
      <c r="G131" s="39">
        <f>SUM(G121:G130)</f>
        <v>20.71</v>
      </c>
      <c r="H131" s="39">
        <f>SUM(H121:H130)</f>
        <v>18.119999999999997</v>
      </c>
      <c r="I131" s="39">
        <f>SUM(I121:I130)</f>
        <v>119.16</v>
      </c>
      <c r="J131" s="39">
        <f>SUM(J121:J130)</f>
        <v>741.84</v>
      </c>
      <c r="K131" s="40"/>
      <c r="L131" s="166">
        <f>SUM(L121:L130)</f>
        <v>103.2</v>
      </c>
    </row>
    <row r="132" spans="1:12" s="46" customFormat="1" ht="15.75" thickBot="1" x14ac:dyDescent="0.25">
      <c r="A132" s="50">
        <f>A113</f>
        <v>2</v>
      </c>
      <c r="B132" s="50">
        <f>B113</f>
        <v>2</v>
      </c>
      <c r="C132" s="175" t="s">
        <v>4</v>
      </c>
      <c r="D132" s="176"/>
      <c r="E132" s="44"/>
      <c r="F132" s="45">
        <f>F120+F131</f>
        <v>1290</v>
      </c>
      <c r="G132" s="45">
        <f>G120+G131</f>
        <v>38.769999999999996</v>
      </c>
      <c r="H132" s="45">
        <f>H120+H131</f>
        <v>38.769999999999996</v>
      </c>
      <c r="I132" s="45">
        <f>I120+I131</f>
        <v>169.07999999999998</v>
      </c>
      <c r="J132" s="45">
        <f>J120+J131</f>
        <v>1208.24</v>
      </c>
      <c r="K132" s="45"/>
      <c r="L132" s="169">
        <f>L120+L131</f>
        <v>176.4</v>
      </c>
    </row>
    <row r="133" spans="1:12" ht="21" customHeight="1" x14ac:dyDescent="0.25">
      <c r="A133" s="14">
        <v>2</v>
      </c>
      <c r="B133" s="15">
        <v>3</v>
      </c>
      <c r="C133" s="16" t="s">
        <v>20</v>
      </c>
      <c r="D133" s="7" t="s">
        <v>21</v>
      </c>
      <c r="E133" s="103" t="s">
        <v>49</v>
      </c>
      <c r="F133" s="91">
        <v>100</v>
      </c>
      <c r="G133" s="91">
        <v>11.78</v>
      </c>
      <c r="H133" s="91">
        <v>11.6</v>
      </c>
      <c r="I133" s="91">
        <v>3.08</v>
      </c>
      <c r="J133" s="107">
        <v>162.38999999999999</v>
      </c>
      <c r="K133" s="51">
        <v>43</v>
      </c>
      <c r="L133" s="105">
        <v>44.2</v>
      </c>
    </row>
    <row r="134" spans="1:12" ht="15.75" x14ac:dyDescent="0.25">
      <c r="A134" s="17"/>
      <c r="B134" s="13"/>
      <c r="C134" s="9"/>
      <c r="D134" s="71" t="s">
        <v>29</v>
      </c>
      <c r="E134" s="103" t="s">
        <v>100</v>
      </c>
      <c r="F134" s="91">
        <v>165</v>
      </c>
      <c r="G134" s="143">
        <v>6.67</v>
      </c>
      <c r="H134" s="122">
        <v>4.08</v>
      </c>
      <c r="I134" s="122">
        <v>39.17</v>
      </c>
      <c r="J134" s="122">
        <v>217.5</v>
      </c>
      <c r="K134" s="51">
        <v>12</v>
      </c>
      <c r="L134" s="105">
        <v>15</v>
      </c>
    </row>
    <row r="135" spans="1:12" ht="15.75" x14ac:dyDescent="0.25">
      <c r="A135" s="17"/>
      <c r="B135" s="13"/>
      <c r="C135" s="9"/>
      <c r="D135" s="7" t="s">
        <v>22</v>
      </c>
      <c r="E135" s="104" t="s">
        <v>56</v>
      </c>
      <c r="F135" s="108">
        <v>200</v>
      </c>
      <c r="G135" s="105">
        <v>2.9</v>
      </c>
      <c r="H135" s="105">
        <v>2.8</v>
      </c>
      <c r="I135" s="105">
        <v>14.9</v>
      </c>
      <c r="J135" s="110">
        <v>94</v>
      </c>
      <c r="K135" s="51">
        <v>49</v>
      </c>
      <c r="L135" s="157">
        <v>10</v>
      </c>
    </row>
    <row r="136" spans="1:12" ht="15.75" x14ac:dyDescent="0.25">
      <c r="A136" s="17"/>
      <c r="B136" s="13"/>
      <c r="C136" s="9"/>
      <c r="D136" s="7" t="s">
        <v>31</v>
      </c>
      <c r="E136" s="104" t="s">
        <v>74</v>
      </c>
      <c r="F136" s="108">
        <v>40</v>
      </c>
      <c r="G136" s="109">
        <v>3.16</v>
      </c>
      <c r="H136" s="109">
        <v>0.4</v>
      </c>
      <c r="I136" s="109">
        <v>19.32</v>
      </c>
      <c r="J136" s="110">
        <v>98.4</v>
      </c>
      <c r="K136" s="51">
        <v>1</v>
      </c>
      <c r="L136" s="105">
        <v>4</v>
      </c>
    </row>
    <row r="137" spans="1:12" ht="15" x14ac:dyDescent="0.25">
      <c r="A137" s="17"/>
      <c r="B137" s="13"/>
      <c r="C137" s="9"/>
      <c r="D137" s="6"/>
      <c r="E137" s="23"/>
      <c r="F137" s="24"/>
      <c r="G137" s="24"/>
      <c r="H137" s="24"/>
      <c r="I137" s="24"/>
      <c r="J137" s="24"/>
      <c r="K137" s="25"/>
      <c r="L137" s="165"/>
    </row>
    <row r="138" spans="1:12" ht="15" x14ac:dyDescent="0.25">
      <c r="A138" s="17"/>
      <c r="B138" s="13"/>
      <c r="C138" s="9"/>
      <c r="D138" s="6"/>
      <c r="E138" s="23"/>
      <c r="F138" s="24"/>
      <c r="G138" s="24"/>
      <c r="H138" s="24"/>
      <c r="I138" s="24"/>
      <c r="J138" s="24"/>
      <c r="K138" s="25"/>
      <c r="L138" s="165"/>
    </row>
    <row r="139" spans="1:12" s="41" customFormat="1" ht="15" x14ac:dyDescent="0.25">
      <c r="A139" s="34"/>
      <c r="B139" s="35"/>
      <c r="C139" s="36"/>
      <c r="D139" s="37" t="s">
        <v>33</v>
      </c>
      <c r="E139" s="38"/>
      <c r="F139" s="39">
        <f>SUM(F133:F138)</f>
        <v>505</v>
      </c>
      <c r="G139" s="39">
        <f>SUM(G133:G138)</f>
        <v>24.509999999999998</v>
      </c>
      <c r="H139" s="39">
        <f>SUM(H133:H138)</f>
        <v>18.88</v>
      </c>
      <c r="I139" s="39">
        <f>SUM(I133:I138)</f>
        <v>76.47</v>
      </c>
      <c r="J139" s="39">
        <f>SUM(J133:J138)</f>
        <v>572.29</v>
      </c>
      <c r="K139" s="40"/>
      <c r="L139" s="166">
        <f>SUM(L133:L138)</f>
        <v>73.2</v>
      </c>
    </row>
    <row r="140" spans="1:12" ht="15.75" x14ac:dyDescent="0.25">
      <c r="A140" s="18">
        <f>A133</f>
        <v>2</v>
      </c>
      <c r="B140" s="11">
        <f>B133</f>
        <v>3</v>
      </c>
      <c r="C140" s="8" t="s">
        <v>25</v>
      </c>
      <c r="D140" s="7"/>
      <c r="E140" s="86"/>
      <c r="F140" s="87"/>
      <c r="G140" s="88"/>
      <c r="H140" s="88"/>
      <c r="I140" s="88"/>
      <c r="J140" s="88"/>
      <c r="K140" s="75"/>
      <c r="L140" s="160"/>
    </row>
    <row r="141" spans="1:12" ht="19.5" customHeight="1" x14ac:dyDescent="0.25">
      <c r="A141" s="17"/>
      <c r="B141" s="13"/>
      <c r="C141" s="9"/>
      <c r="D141" s="7" t="s">
        <v>27</v>
      </c>
      <c r="E141" s="102" t="s">
        <v>62</v>
      </c>
      <c r="F141" s="119">
        <v>200</v>
      </c>
      <c r="G141" s="144">
        <v>2</v>
      </c>
      <c r="H141" s="144">
        <v>3.6</v>
      </c>
      <c r="I141" s="144">
        <v>12</v>
      </c>
      <c r="J141" s="144">
        <v>92</v>
      </c>
      <c r="K141" s="81">
        <v>29</v>
      </c>
      <c r="L141" s="105">
        <v>20</v>
      </c>
    </row>
    <row r="142" spans="1:12" ht="32.25" customHeight="1" x14ac:dyDescent="0.25">
      <c r="A142" s="17"/>
      <c r="B142" s="13"/>
      <c r="C142" s="9"/>
      <c r="D142" s="7" t="s">
        <v>28</v>
      </c>
      <c r="E142" s="90" t="s">
        <v>101</v>
      </c>
      <c r="F142" s="91">
        <v>105</v>
      </c>
      <c r="G142" s="141">
        <v>16</v>
      </c>
      <c r="H142" s="141">
        <v>15.4</v>
      </c>
      <c r="I142" s="141">
        <v>7.15</v>
      </c>
      <c r="J142" s="110">
        <v>233</v>
      </c>
      <c r="K142" s="47" t="s">
        <v>102</v>
      </c>
      <c r="L142" s="141">
        <v>52</v>
      </c>
    </row>
    <row r="143" spans="1:12" ht="15.75" x14ac:dyDescent="0.25">
      <c r="A143" s="17"/>
      <c r="B143" s="13"/>
      <c r="C143" s="9"/>
      <c r="D143" s="7" t="s">
        <v>29</v>
      </c>
      <c r="E143" s="103" t="s">
        <v>84</v>
      </c>
      <c r="F143" s="91">
        <v>165</v>
      </c>
      <c r="G143" s="95">
        <v>5.6</v>
      </c>
      <c r="H143" s="95">
        <v>3.9</v>
      </c>
      <c r="I143" s="95">
        <v>35.56</v>
      </c>
      <c r="J143" s="95">
        <v>207.1</v>
      </c>
      <c r="K143" s="78">
        <v>17</v>
      </c>
      <c r="L143" s="105">
        <v>15</v>
      </c>
    </row>
    <row r="144" spans="1:12" ht="15.75" customHeight="1" x14ac:dyDescent="0.25">
      <c r="A144" s="17"/>
      <c r="B144" s="13"/>
      <c r="C144" s="9"/>
      <c r="D144" s="7" t="s">
        <v>30</v>
      </c>
      <c r="E144" s="90" t="s">
        <v>71</v>
      </c>
      <c r="F144" s="91">
        <v>200</v>
      </c>
      <c r="G144" s="125">
        <v>0.2</v>
      </c>
      <c r="H144" s="125">
        <v>0</v>
      </c>
      <c r="I144" s="125">
        <v>9.3000000000000007</v>
      </c>
      <c r="J144" s="120">
        <v>38</v>
      </c>
      <c r="K144" s="74">
        <v>48</v>
      </c>
      <c r="L144" s="105">
        <v>10</v>
      </c>
    </row>
    <row r="145" spans="1:12" ht="15" customHeight="1" x14ac:dyDescent="0.25">
      <c r="A145" s="17"/>
      <c r="B145" s="13"/>
      <c r="C145" s="9"/>
      <c r="D145" s="7" t="s">
        <v>31</v>
      </c>
      <c r="E145" s="104" t="s">
        <v>82</v>
      </c>
      <c r="F145" s="108">
        <v>40</v>
      </c>
      <c r="G145" s="109">
        <v>3.16</v>
      </c>
      <c r="H145" s="109">
        <v>0.4</v>
      </c>
      <c r="I145" s="109">
        <v>19.32</v>
      </c>
      <c r="J145" s="110">
        <v>98.4</v>
      </c>
      <c r="K145" s="75">
        <v>1</v>
      </c>
      <c r="L145" s="109">
        <v>4.2</v>
      </c>
    </row>
    <row r="146" spans="1:12" ht="15.75" customHeight="1" x14ac:dyDescent="0.25">
      <c r="A146" s="17"/>
      <c r="B146" s="13"/>
      <c r="C146" s="9"/>
      <c r="D146" s="7" t="s">
        <v>32</v>
      </c>
      <c r="E146" s="102" t="s">
        <v>75</v>
      </c>
      <c r="F146" s="105">
        <v>20</v>
      </c>
      <c r="G146" s="105">
        <v>1.32</v>
      </c>
      <c r="H146" s="105">
        <v>0.24</v>
      </c>
      <c r="I146" s="105">
        <v>6.68</v>
      </c>
      <c r="J146" s="110">
        <v>38.6</v>
      </c>
      <c r="K146" s="75">
        <v>2</v>
      </c>
      <c r="L146" s="105">
        <v>2</v>
      </c>
    </row>
    <row r="147" spans="1:12" ht="15" x14ac:dyDescent="0.25">
      <c r="A147" s="17"/>
      <c r="B147" s="13"/>
      <c r="C147" s="9"/>
      <c r="D147" s="6"/>
      <c r="E147" s="23"/>
      <c r="F147" s="24"/>
      <c r="G147" s="24"/>
      <c r="H147" s="24"/>
      <c r="I147" s="24"/>
      <c r="J147" s="24"/>
      <c r="K147" s="25"/>
      <c r="L147" s="165"/>
    </row>
    <row r="148" spans="1:12" ht="15" x14ac:dyDescent="0.25">
      <c r="A148" s="17"/>
      <c r="B148" s="13"/>
      <c r="C148" s="9"/>
      <c r="D148" s="6"/>
      <c r="E148" s="23"/>
      <c r="F148" s="24"/>
      <c r="G148" s="24"/>
      <c r="H148" s="24"/>
      <c r="I148" s="24"/>
      <c r="J148" s="24"/>
      <c r="K148" s="25"/>
      <c r="L148" s="165"/>
    </row>
    <row r="149" spans="1:12" s="41" customFormat="1" ht="15" x14ac:dyDescent="0.25">
      <c r="A149" s="34"/>
      <c r="B149" s="35"/>
      <c r="C149" s="36"/>
      <c r="D149" s="37" t="s">
        <v>33</v>
      </c>
      <c r="E149" s="38"/>
      <c r="F149" s="39">
        <f>SUM(F140:F148)</f>
        <v>730</v>
      </c>
      <c r="G149" s="39">
        <f t="shared" ref="G149:J149" si="0">SUM(G140:G148)</f>
        <v>28.28</v>
      </c>
      <c r="H149" s="39">
        <f t="shared" si="0"/>
        <v>23.539999999999996</v>
      </c>
      <c r="I149" s="39">
        <f t="shared" si="0"/>
        <v>90.010000000000019</v>
      </c>
      <c r="J149" s="39">
        <f t="shared" si="0"/>
        <v>707.1</v>
      </c>
      <c r="K149" s="40"/>
      <c r="L149" s="166">
        <f>SUM(L141+L142+L143+L144+L145+L146)</f>
        <v>103.2</v>
      </c>
    </row>
    <row r="150" spans="1:12" s="46" customFormat="1" ht="15.75" thickBot="1" x14ac:dyDescent="0.25">
      <c r="A150" s="42">
        <f>A133</f>
        <v>2</v>
      </c>
      <c r="B150" s="43">
        <f>B133</f>
        <v>3</v>
      </c>
      <c r="C150" s="175" t="s">
        <v>4</v>
      </c>
      <c r="D150" s="176"/>
      <c r="E150" s="44"/>
      <c r="F150" s="45">
        <f>F139+F149</f>
        <v>1235</v>
      </c>
      <c r="G150" s="45">
        <f t="shared" ref="G150" si="1">G139+G149</f>
        <v>52.79</v>
      </c>
      <c r="H150" s="45">
        <f t="shared" ref="H150" si="2">H139+H149</f>
        <v>42.419999999999995</v>
      </c>
      <c r="I150" s="45">
        <f t="shared" ref="I150" si="3">I139+I149</f>
        <v>166.48000000000002</v>
      </c>
      <c r="J150" s="45">
        <f t="shared" ref="J150:L150" si="4">J139+J149</f>
        <v>1279.3899999999999</v>
      </c>
      <c r="K150" s="45"/>
      <c r="L150" s="169">
        <f t="shared" si="4"/>
        <v>176.4</v>
      </c>
    </row>
    <row r="151" spans="1:12" ht="16.5" thickBot="1" x14ac:dyDescent="0.3">
      <c r="A151" s="14">
        <v>2</v>
      </c>
      <c r="B151" s="15">
        <v>4</v>
      </c>
      <c r="C151" s="16" t="s">
        <v>20</v>
      </c>
      <c r="D151" s="5"/>
      <c r="E151" s="61"/>
      <c r="F151" s="47"/>
      <c r="G151" s="48"/>
      <c r="H151" s="48"/>
      <c r="I151" s="48"/>
      <c r="J151" s="48"/>
      <c r="K151" s="51"/>
      <c r="L151" s="157"/>
    </row>
    <row r="152" spans="1:12" ht="15.75" customHeight="1" x14ac:dyDescent="0.25">
      <c r="A152" s="17"/>
      <c r="B152" s="13"/>
      <c r="C152" s="9"/>
      <c r="D152" s="5" t="s">
        <v>21</v>
      </c>
      <c r="E152" s="89" t="s">
        <v>65</v>
      </c>
      <c r="F152" s="91">
        <v>185</v>
      </c>
      <c r="G152" s="113">
        <v>30.4</v>
      </c>
      <c r="H152" s="113">
        <v>11.5</v>
      </c>
      <c r="I152" s="113">
        <v>25.6</v>
      </c>
      <c r="J152" s="114">
        <v>327</v>
      </c>
      <c r="K152" s="100">
        <v>59</v>
      </c>
      <c r="L152" s="105">
        <v>38.200000000000003</v>
      </c>
    </row>
    <row r="153" spans="1:12" ht="15.75" x14ac:dyDescent="0.25">
      <c r="A153" s="17"/>
      <c r="B153" s="13"/>
      <c r="C153" s="9"/>
      <c r="D153" s="7" t="s">
        <v>47</v>
      </c>
      <c r="E153" s="89" t="s">
        <v>70</v>
      </c>
      <c r="F153" s="92">
        <v>100</v>
      </c>
      <c r="G153" s="95">
        <v>0.4</v>
      </c>
      <c r="H153" s="95">
        <v>0.4</v>
      </c>
      <c r="I153" s="95">
        <v>9.8000000000000007</v>
      </c>
      <c r="J153" s="95">
        <v>47</v>
      </c>
      <c r="K153" s="100">
        <v>52</v>
      </c>
      <c r="L153" s="118">
        <v>10</v>
      </c>
    </row>
    <row r="154" spans="1:12" ht="15.75" customHeight="1" x14ac:dyDescent="0.25">
      <c r="A154" s="17"/>
      <c r="B154" s="13"/>
      <c r="C154" s="9"/>
      <c r="D154" s="7" t="s">
        <v>45</v>
      </c>
      <c r="E154" s="89" t="s">
        <v>66</v>
      </c>
      <c r="F154" s="91">
        <v>30</v>
      </c>
      <c r="G154" s="145">
        <v>4.0999999999999996</v>
      </c>
      <c r="H154" s="145">
        <v>2.8</v>
      </c>
      <c r="I154" s="145">
        <v>9.5</v>
      </c>
      <c r="J154" s="124">
        <v>82</v>
      </c>
      <c r="K154" s="100">
        <v>4</v>
      </c>
      <c r="L154" s="105">
        <v>15</v>
      </c>
    </row>
    <row r="155" spans="1:12" ht="15.75" x14ac:dyDescent="0.25">
      <c r="A155" s="17"/>
      <c r="B155" s="13"/>
      <c r="C155" s="9"/>
      <c r="D155" s="7" t="s">
        <v>22</v>
      </c>
      <c r="E155" s="90" t="s">
        <v>43</v>
      </c>
      <c r="F155" s="91">
        <v>200</v>
      </c>
      <c r="G155" s="125">
        <v>0.2</v>
      </c>
      <c r="H155" s="125">
        <v>0</v>
      </c>
      <c r="I155" s="125">
        <v>9.1</v>
      </c>
      <c r="J155" s="120">
        <v>36</v>
      </c>
      <c r="K155" s="100">
        <v>48</v>
      </c>
      <c r="L155" s="105">
        <v>10</v>
      </c>
    </row>
    <row r="156" spans="1:12" ht="15" x14ac:dyDescent="0.25">
      <c r="A156" s="17"/>
      <c r="B156" s="13"/>
      <c r="C156" s="9"/>
      <c r="D156" s="6"/>
      <c r="E156" s="23"/>
      <c r="F156" s="24"/>
      <c r="G156" s="24"/>
      <c r="H156" s="24"/>
      <c r="I156" s="24"/>
      <c r="J156" s="24"/>
      <c r="K156" s="25"/>
      <c r="L156" s="165"/>
    </row>
    <row r="157" spans="1:12" ht="15" x14ac:dyDescent="0.25">
      <c r="A157" s="17"/>
      <c r="B157" s="13"/>
      <c r="C157" s="9"/>
      <c r="D157" s="6"/>
      <c r="E157" s="23"/>
      <c r="F157" s="24"/>
      <c r="G157" s="24"/>
      <c r="H157" s="24"/>
      <c r="I157" s="24"/>
      <c r="J157" s="24"/>
      <c r="K157" s="25"/>
      <c r="L157" s="165"/>
    </row>
    <row r="158" spans="1:12" s="41" customFormat="1" ht="15" x14ac:dyDescent="0.25">
      <c r="A158" s="34"/>
      <c r="B158" s="35"/>
      <c r="C158" s="36"/>
      <c r="D158" s="37" t="s">
        <v>33</v>
      </c>
      <c r="E158" s="38"/>
      <c r="F158" s="39">
        <f>SUM(F151:F157)</f>
        <v>515</v>
      </c>
      <c r="G158" s="39">
        <f t="shared" ref="G158:J158" si="5">SUM(G151:G157)</f>
        <v>35.1</v>
      </c>
      <c r="H158" s="39">
        <f t="shared" si="5"/>
        <v>14.7</v>
      </c>
      <c r="I158" s="39">
        <f t="shared" si="5"/>
        <v>54.000000000000007</v>
      </c>
      <c r="J158" s="39">
        <f t="shared" si="5"/>
        <v>492</v>
      </c>
      <c r="K158" s="40"/>
      <c r="L158" s="166">
        <f t="shared" ref="L158" si="6">SUM(L151:L157)</f>
        <v>73.2</v>
      </c>
    </row>
    <row r="159" spans="1:12" ht="31.5" x14ac:dyDescent="0.25">
      <c r="A159" s="18">
        <f>A151</f>
        <v>2</v>
      </c>
      <c r="B159" s="11">
        <f>B151</f>
        <v>4</v>
      </c>
      <c r="C159" s="8" t="s">
        <v>25</v>
      </c>
      <c r="D159" s="7" t="s">
        <v>26</v>
      </c>
      <c r="E159" s="103" t="s">
        <v>77</v>
      </c>
      <c r="F159" s="92">
        <v>60</v>
      </c>
      <c r="G159" s="142">
        <v>0.4</v>
      </c>
      <c r="H159" s="142">
        <v>0.05</v>
      </c>
      <c r="I159" s="142">
        <v>0.85</v>
      </c>
      <c r="J159" s="142">
        <v>5.45</v>
      </c>
      <c r="K159" s="146" t="s">
        <v>78</v>
      </c>
      <c r="L159" s="159">
        <v>10</v>
      </c>
    </row>
    <row r="160" spans="1:12" ht="15.75" x14ac:dyDescent="0.25">
      <c r="A160" s="17"/>
      <c r="B160" s="13"/>
      <c r="C160" s="9"/>
      <c r="D160" s="7" t="s">
        <v>27</v>
      </c>
      <c r="E160" s="133" t="s">
        <v>89</v>
      </c>
      <c r="F160" s="141">
        <v>220</v>
      </c>
      <c r="G160" s="134">
        <v>5.84</v>
      </c>
      <c r="H160" s="134">
        <v>3.52</v>
      </c>
      <c r="I160" s="134">
        <v>24.64</v>
      </c>
      <c r="J160" s="134">
        <v>163.19999999999999</v>
      </c>
      <c r="K160" s="149">
        <v>31</v>
      </c>
      <c r="L160" s="105">
        <v>20</v>
      </c>
    </row>
    <row r="161" spans="1:12" ht="15.75" x14ac:dyDescent="0.25">
      <c r="A161" s="17"/>
      <c r="B161" s="13"/>
      <c r="C161" s="9"/>
      <c r="D161" s="7" t="s">
        <v>28</v>
      </c>
      <c r="E161" s="133" t="s">
        <v>106</v>
      </c>
      <c r="F161" s="147">
        <v>105</v>
      </c>
      <c r="G161" s="95">
        <v>8</v>
      </c>
      <c r="H161" s="95">
        <v>8.1999999999999993</v>
      </c>
      <c r="I161" s="95">
        <v>10.6</v>
      </c>
      <c r="J161" s="95">
        <v>151</v>
      </c>
      <c r="K161" s="158">
        <v>84</v>
      </c>
      <c r="L161" s="118">
        <v>42</v>
      </c>
    </row>
    <row r="162" spans="1:12" ht="16.5" customHeight="1" x14ac:dyDescent="0.25">
      <c r="A162" s="17"/>
      <c r="B162" s="13"/>
      <c r="C162" s="9"/>
      <c r="D162" s="7" t="s">
        <v>29</v>
      </c>
      <c r="E162" s="102" t="s">
        <v>73</v>
      </c>
      <c r="F162" s="141">
        <v>160</v>
      </c>
      <c r="G162" s="138">
        <v>9.5399999999999991</v>
      </c>
      <c r="H162" s="138">
        <v>6.12</v>
      </c>
      <c r="I162" s="138">
        <v>41.67</v>
      </c>
      <c r="J162" s="138">
        <v>280.8</v>
      </c>
      <c r="K162" s="151">
        <v>14</v>
      </c>
      <c r="L162" s="105">
        <v>15</v>
      </c>
    </row>
    <row r="163" spans="1:12" ht="15.75" customHeight="1" x14ac:dyDescent="0.25">
      <c r="A163" s="17"/>
      <c r="B163" s="13"/>
      <c r="C163" s="9"/>
      <c r="D163" s="7" t="s">
        <v>30</v>
      </c>
      <c r="E163" s="104" t="s">
        <v>50</v>
      </c>
      <c r="F163" s="91">
        <v>200</v>
      </c>
      <c r="G163" s="145">
        <v>0.5</v>
      </c>
      <c r="H163" s="145">
        <v>0.1</v>
      </c>
      <c r="I163" s="145">
        <v>30.9</v>
      </c>
      <c r="J163" s="124">
        <v>123</v>
      </c>
      <c r="K163" s="151">
        <v>50</v>
      </c>
      <c r="L163" s="109">
        <v>10</v>
      </c>
    </row>
    <row r="164" spans="1:12" ht="15" customHeight="1" x14ac:dyDescent="0.25">
      <c r="A164" s="17"/>
      <c r="B164" s="13"/>
      <c r="C164" s="9"/>
      <c r="D164" s="7" t="s">
        <v>31</v>
      </c>
      <c r="E164" s="104" t="s">
        <v>74</v>
      </c>
      <c r="F164" s="91">
        <v>40</v>
      </c>
      <c r="G164" s="141">
        <v>3.16</v>
      </c>
      <c r="H164" s="141">
        <v>0.4</v>
      </c>
      <c r="I164" s="141">
        <v>19.32</v>
      </c>
      <c r="J164" s="110">
        <v>98.4</v>
      </c>
      <c r="K164" s="150">
        <v>1</v>
      </c>
      <c r="L164" s="109">
        <v>4.2</v>
      </c>
    </row>
    <row r="165" spans="1:12" ht="15.75" x14ac:dyDescent="0.25">
      <c r="A165" s="17"/>
      <c r="B165" s="13"/>
      <c r="C165" s="9"/>
      <c r="D165" s="76" t="s">
        <v>32</v>
      </c>
      <c r="E165" s="102" t="s">
        <v>75</v>
      </c>
      <c r="F165" s="141">
        <v>20</v>
      </c>
      <c r="G165" s="141">
        <v>1.32</v>
      </c>
      <c r="H165" s="141">
        <v>0.24</v>
      </c>
      <c r="I165" s="141">
        <v>6.68</v>
      </c>
      <c r="J165" s="110">
        <v>38.6</v>
      </c>
      <c r="K165" s="150">
        <v>2</v>
      </c>
      <c r="L165" s="105">
        <v>2</v>
      </c>
    </row>
    <row r="166" spans="1:12" ht="15" x14ac:dyDescent="0.25">
      <c r="A166" s="17"/>
      <c r="B166" s="13"/>
      <c r="C166" s="9"/>
      <c r="D166" s="6"/>
      <c r="E166" s="23"/>
      <c r="F166" s="24"/>
      <c r="G166" s="24"/>
      <c r="H166" s="24"/>
      <c r="I166" s="24"/>
      <c r="J166" s="24"/>
      <c r="K166" s="25"/>
      <c r="L166" s="165"/>
    </row>
    <row r="167" spans="1:12" s="41" customFormat="1" ht="15" x14ac:dyDescent="0.25">
      <c r="A167" s="34"/>
      <c r="B167" s="35"/>
      <c r="C167" s="36"/>
      <c r="D167" s="37" t="s">
        <v>33</v>
      </c>
      <c r="E167" s="38"/>
      <c r="F167" s="39">
        <f>SUM(F159:F166)</f>
        <v>805</v>
      </c>
      <c r="G167" s="39">
        <f>SUM(G159:G166)</f>
        <v>28.76</v>
      </c>
      <c r="H167" s="39">
        <f>SUM(H159:H166)</f>
        <v>18.63</v>
      </c>
      <c r="I167" s="39">
        <f>SUM(I159:I166)</f>
        <v>134.66</v>
      </c>
      <c r="J167" s="39">
        <f>SUM(J159:J166)</f>
        <v>860.45</v>
      </c>
      <c r="K167" s="39"/>
      <c r="L167" s="166">
        <f>SUM(L159:L166)</f>
        <v>103.2</v>
      </c>
    </row>
    <row r="168" spans="1:12" s="46" customFormat="1" ht="15.75" thickBot="1" x14ac:dyDescent="0.25">
      <c r="A168" s="42">
        <f>A151</f>
        <v>2</v>
      </c>
      <c r="B168" s="43">
        <f>B151</f>
        <v>4</v>
      </c>
      <c r="C168" s="175" t="s">
        <v>4</v>
      </c>
      <c r="D168" s="176"/>
      <c r="E168" s="44"/>
      <c r="F168" s="45">
        <f>F158+F167</f>
        <v>1320</v>
      </c>
      <c r="G168" s="45">
        <f>G158+G167</f>
        <v>63.86</v>
      </c>
      <c r="H168" s="45">
        <f>H158+H167</f>
        <v>33.33</v>
      </c>
      <c r="I168" s="45">
        <f>I158+I167</f>
        <v>188.66</v>
      </c>
      <c r="J168" s="45">
        <f>J158+J167</f>
        <v>1352.45</v>
      </c>
      <c r="K168" s="45"/>
      <c r="L168" s="169">
        <f>L158+L167</f>
        <v>176.4</v>
      </c>
    </row>
    <row r="169" spans="1:12" ht="27.75" customHeight="1" thickBot="1" x14ac:dyDescent="0.3">
      <c r="A169" s="14">
        <v>2</v>
      </c>
      <c r="B169" s="15">
        <v>5</v>
      </c>
      <c r="C169" s="16" t="s">
        <v>20</v>
      </c>
      <c r="D169" s="5" t="s">
        <v>21</v>
      </c>
      <c r="E169" s="90" t="s">
        <v>67</v>
      </c>
      <c r="F169" s="91">
        <v>200</v>
      </c>
      <c r="G169" s="91">
        <v>20.6</v>
      </c>
      <c r="H169" s="91">
        <v>15.1</v>
      </c>
      <c r="I169" s="91">
        <v>16.7</v>
      </c>
      <c r="J169" s="107">
        <v>291</v>
      </c>
      <c r="K169" s="51">
        <v>56</v>
      </c>
      <c r="L169" s="105">
        <v>43.2</v>
      </c>
    </row>
    <row r="170" spans="1:12" ht="12.75" customHeight="1" x14ac:dyDescent="0.25">
      <c r="A170" s="17"/>
      <c r="B170" s="13"/>
      <c r="C170" s="9"/>
      <c r="D170" s="5" t="s">
        <v>60</v>
      </c>
      <c r="E170" s="90" t="s">
        <v>103</v>
      </c>
      <c r="F170" s="92">
        <v>35</v>
      </c>
      <c r="G170" s="95">
        <v>5</v>
      </c>
      <c r="H170" s="95">
        <v>7.1</v>
      </c>
      <c r="I170" s="95">
        <v>14.5</v>
      </c>
      <c r="J170" s="95">
        <v>145</v>
      </c>
      <c r="K170" s="51">
        <v>64</v>
      </c>
      <c r="L170" s="160">
        <v>10</v>
      </c>
    </row>
    <row r="171" spans="1:12" ht="18.75" customHeight="1" x14ac:dyDescent="0.25">
      <c r="A171" s="17"/>
      <c r="B171" s="13"/>
      <c r="C171" s="9"/>
      <c r="D171" s="71" t="s">
        <v>24</v>
      </c>
      <c r="E171" s="89" t="s">
        <v>70</v>
      </c>
      <c r="F171" s="92">
        <v>100</v>
      </c>
      <c r="G171" s="142">
        <v>0.4</v>
      </c>
      <c r="H171" s="142">
        <v>0.4</v>
      </c>
      <c r="I171" s="142">
        <v>9.8000000000000007</v>
      </c>
      <c r="J171" s="142">
        <v>47</v>
      </c>
      <c r="K171" s="51">
        <v>52</v>
      </c>
      <c r="L171" s="118">
        <v>10</v>
      </c>
    </row>
    <row r="172" spans="1:12" ht="15.75" x14ac:dyDescent="0.25">
      <c r="A172" s="17"/>
      <c r="B172" s="13"/>
      <c r="C172" s="9"/>
      <c r="D172" s="7" t="s">
        <v>22</v>
      </c>
      <c r="E172" s="90" t="s">
        <v>71</v>
      </c>
      <c r="F172" s="91">
        <v>200</v>
      </c>
      <c r="G172" s="136">
        <v>0.2</v>
      </c>
      <c r="H172" s="136">
        <v>0</v>
      </c>
      <c r="I172" s="136">
        <v>9.3000000000000007</v>
      </c>
      <c r="J172" s="137">
        <v>38</v>
      </c>
      <c r="K172" s="51">
        <v>51</v>
      </c>
      <c r="L172" s="157">
        <v>10</v>
      </c>
    </row>
    <row r="173" spans="1:12" ht="15" x14ac:dyDescent="0.25">
      <c r="A173" s="17"/>
      <c r="B173" s="13"/>
      <c r="C173" s="9"/>
      <c r="D173" s="6"/>
      <c r="E173" s="23"/>
      <c r="F173" s="24"/>
      <c r="G173" s="24"/>
      <c r="H173" s="24"/>
      <c r="I173" s="24"/>
      <c r="J173" s="24"/>
      <c r="K173" s="25"/>
      <c r="L173" s="165"/>
    </row>
    <row r="174" spans="1:12" ht="15" x14ac:dyDescent="0.25">
      <c r="A174" s="17"/>
      <c r="B174" s="13"/>
      <c r="C174" s="9"/>
      <c r="D174" s="6"/>
      <c r="E174" s="23"/>
      <c r="F174" s="24"/>
      <c r="G174" s="24"/>
      <c r="H174" s="24"/>
      <c r="I174" s="24"/>
      <c r="J174" s="24"/>
      <c r="K174" s="25"/>
      <c r="L174" s="165"/>
    </row>
    <row r="175" spans="1:12" s="41" customFormat="1" ht="15" x14ac:dyDescent="0.25">
      <c r="A175" s="34"/>
      <c r="B175" s="35"/>
      <c r="C175" s="36"/>
      <c r="D175" s="37" t="s">
        <v>33</v>
      </c>
      <c r="E175" s="38"/>
      <c r="F175" s="39">
        <f>SUM(F169:F174)</f>
        <v>535</v>
      </c>
      <c r="G175" s="39">
        <f>SUM(G169:G174)</f>
        <v>26.2</v>
      </c>
      <c r="H175" s="39">
        <f>SUM(H169:H174)</f>
        <v>22.599999999999998</v>
      </c>
      <c r="I175" s="39">
        <f>SUM(I169:I174)</f>
        <v>50.3</v>
      </c>
      <c r="J175" s="39">
        <f>SUM(J169:J174)</f>
        <v>521</v>
      </c>
      <c r="K175" s="40"/>
      <c r="L175" s="166">
        <f>SUM(L169:L174)</f>
        <v>73.2</v>
      </c>
    </row>
    <row r="176" spans="1:12" ht="15.75" x14ac:dyDescent="0.25">
      <c r="A176" s="18">
        <f>A169</f>
        <v>2</v>
      </c>
      <c r="B176" s="11">
        <v>5</v>
      </c>
      <c r="C176" s="8" t="s">
        <v>25</v>
      </c>
      <c r="D176" s="7"/>
      <c r="E176" s="62"/>
      <c r="F176" s="33"/>
      <c r="G176" s="63"/>
      <c r="H176" s="64"/>
      <c r="I176" s="64"/>
      <c r="J176" s="64"/>
      <c r="K176" s="51"/>
      <c r="L176" s="157"/>
    </row>
    <row r="177" spans="1:12" ht="15.75" x14ac:dyDescent="0.25">
      <c r="A177" s="17"/>
      <c r="B177" s="13"/>
      <c r="C177" s="9"/>
      <c r="D177" s="7" t="s">
        <v>27</v>
      </c>
      <c r="E177" s="102" t="s">
        <v>96</v>
      </c>
      <c r="F177" s="140">
        <v>200</v>
      </c>
      <c r="G177" s="134">
        <v>4.4000000000000004</v>
      </c>
      <c r="H177" s="134">
        <v>3.6</v>
      </c>
      <c r="I177" s="134">
        <v>16.16</v>
      </c>
      <c r="J177" s="134">
        <v>119.2</v>
      </c>
      <c r="K177" s="111">
        <v>35</v>
      </c>
      <c r="L177" s="117">
        <v>20</v>
      </c>
    </row>
    <row r="178" spans="1:12" ht="15.75" x14ac:dyDescent="0.25">
      <c r="A178" s="17"/>
      <c r="B178" s="13"/>
      <c r="C178" s="9"/>
      <c r="D178" s="71" t="s">
        <v>28</v>
      </c>
      <c r="E178" s="133" t="s">
        <v>104</v>
      </c>
      <c r="F178" s="105">
        <v>107</v>
      </c>
      <c r="G178" s="115">
        <v>17.100000000000001</v>
      </c>
      <c r="H178" s="115">
        <v>23.6</v>
      </c>
      <c r="I178" s="115">
        <v>6.1</v>
      </c>
      <c r="J178" s="116">
        <v>306</v>
      </c>
      <c r="K178" s="111">
        <v>36</v>
      </c>
      <c r="L178" s="105">
        <v>52</v>
      </c>
    </row>
    <row r="179" spans="1:12" ht="15.75" x14ac:dyDescent="0.25">
      <c r="A179" s="17"/>
      <c r="B179" s="13"/>
      <c r="C179" s="9"/>
      <c r="D179" s="71" t="s">
        <v>29</v>
      </c>
      <c r="E179" s="133" t="s">
        <v>68</v>
      </c>
      <c r="F179" s="105">
        <v>200</v>
      </c>
      <c r="G179" s="125">
        <v>4.5</v>
      </c>
      <c r="H179" s="125">
        <v>6.4</v>
      </c>
      <c r="I179" s="125">
        <v>18.399999999999999</v>
      </c>
      <c r="J179" s="120">
        <v>158</v>
      </c>
      <c r="K179" s="111">
        <v>57</v>
      </c>
      <c r="L179" s="105">
        <v>15</v>
      </c>
    </row>
    <row r="180" spans="1:12" ht="15.75" customHeight="1" x14ac:dyDescent="0.25">
      <c r="A180" s="17"/>
      <c r="B180" s="13"/>
      <c r="C180" s="9"/>
      <c r="D180" s="7" t="s">
        <v>30</v>
      </c>
      <c r="E180" s="104" t="s">
        <v>50</v>
      </c>
      <c r="F180" s="108">
        <v>200</v>
      </c>
      <c r="G180" s="108">
        <v>0.5</v>
      </c>
      <c r="H180" s="108">
        <v>0.1</v>
      </c>
      <c r="I180" s="108">
        <v>30.9</v>
      </c>
      <c r="J180" s="107">
        <v>123</v>
      </c>
      <c r="K180" s="112" t="s">
        <v>76</v>
      </c>
      <c r="L180" s="109">
        <v>10</v>
      </c>
    </row>
    <row r="181" spans="1:12" ht="16.5" customHeight="1" x14ac:dyDescent="0.25">
      <c r="A181" s="17"/>
      <c r="B181" s="13"/>
      <c r="C181" s="9"/>
      <c r="D181" s="7" t="s">
        <v>31</v>
      </c>
      <c r="E181" s="104" t="s">
        <v>82</v>
      </c>
      <c r="F181" s="108">
        <v>40</v>
      </c>
      <c r="G181" s="109">
        <v>3.16</v>
      </c>
      <c r="H181" s="109">
        <v>0.4</v>
      </c>
      <c r="I181" s="109">
        <v>19.32</v>
      </c>
      <c r="J181" s="110">
        <v>98.4</v>
      </c>
      <c r="K181" s="111">
        <v>1</v>
      </c>
      <c r="L181" s="109">
        <v>4.2</v>
      </c>
    </row>
    <row r="182" spans="1:12" ht="15.75" customHeight="1" x14ac:dyDescent="0.25">
      <c r="A182" s="17"/>
      <c r="B182" s="13"/>
      <c r="C182" s="9"/>
      <c r="D182" s="7" t="s">
        <v>32</v>
      </c>
      <c r="E182" s="102" t="s">
        <v>75</v>
      </c>
      <c r="F182" s="105">
        <v>20</v>
      </c>
      <c r="G182" s="105">
        <v>1.32</v>
      </c>
      <c r="H182" s="105">
        <v>0.24</v>
      </c>
      <c r="I182" s="105">
        <v>6.68</v>
      </c>
      <c r="J182" s="110">
        <v>38.6</v>
      </c>
      <c r="K182" s="111">
        <v>2</v>
      </c>
      <c r="L182" s="105">
        <v>2</v>
      </c>
    </row>
    <row r="183" spans="1:12" ht="15" x14ac:dyDescent="0.25">
      <c r="A183" s="17"/>
      <c r="B183" s="13"/>
      <c r="C183" s="9"/>
      <c r="D183" s="6"/>
      <c r="E183" s="23"/>
      <c r="F183" s="24"/>
      <c r="G183" s="24"/>
      <c r="H183" s="24"/>
      <c r="I183" s="24"/>
      <c r="J183" s="24"/>
      <c r="K183" s="25"/>
      <c r="L183" s="165"/>
    </row>
    <row r="184" spans="1:12" ht="15" x14ac:dyDescent="0.25">
      <c r="A184" s="17"/>
      <c r="B184" s="13"/>
      <c r="C184" s="9"/>
      <c r="D184" s="55" t="s">
        <v>41</v>
      </c>
      <c r="E184" s="56"/>
      <c r="F184" s="57">
        <f>SUM(F176:F183)</f>
        <v>767</v>
      </c>
      <c r="G184" s="59">
        <f>SUM(G176:G183)</f>
        <v>30.98</v>
      </c>
      <c r="H184" s="59">
        <f t="shared" ref="H184:J184" si="7">SUM(H176:H183)</f>
        <v>34.340000000000003</v>
      </c>
      <c r="I184" s="59">
        <f t="shared" si="7"/>
        <v>97.56</v>
      </c>
      <c r="J184" s="59">
        <f t="shared" si="7"/>
        <v>843.2</v>
      </c>
      <c r="K184" s="58"/>
      <c r="L184" s="173">
        <f>SUM(L176:L183)</f>
        <v>103.2</v>
      </c>
    </row>
    <row r="185" spans="1:12" s="46" customFormat="1" ht="15.75" thickBot="1" x14ac:dyDescent="0.25">
      <c r="A185" s="42">
        <f>A169</f>
        <v>2</v>
      </c>
      <c r="B185" s="43">
        <v>5</v>
      </c>
      <c r="C185" s="175" t="s">
        <v>4</v>
      </c>
      <c r="D185" s="176"/>
      <c r="E185" s="44"/>
      <c r="F185" s="45">
        <f>F184+F175</f>
        <v>1302</v>
      </c>
      <c r="G185" s="60">
        <f>G184+G175</f>
        <v>57.18</v>
      </c>
      <c r="H185" s="60">
        <f>H184+H175</f>
        <v>56.94</v>
      </c>
      <c r="I185" s="60">
        <f>I184+I175</f>
        <v>147.86000000000001</v>
      </c>
      <c r="J185" s="60">
        <f>J184+J175</f>
        <v>1364.2</v>
      </c>
      <c r="K185" s="45"/>
      <c r="L185" s="169">
        <f>L175+L184</f>
        <v>176.4</v>
      </c>
    </row>
    <row r="186" spans="1:12" s="46" customFormat="1" ht="13.5" thickBot="1" x14ac:dyDescent="0.25">
      <c r="A186" s="52"/>
      <c r="B186" s="53"/>
      <c r="C186" s="177" t="s">
        <v>5</v>
      </c>
      <c r="D186" s="177"/>
      <c r="E186" s="177"/>
      <c r="F186" s="54">
        <f>(F22+F39+F59+F77+F94+F112+F132+F150+F168+F185)/(IF(F22=0,0,1)+IF(F39=0,0,1)+IF(F59=0,0,1)+IF(F77=0,0,1)+IF(F94=0,0,1)+IF(F112=0,0,1)+IF(F132=0,0,1)+IF(F150=0,0,1)+IF(F168=0,0,1)+IF(F185=0,0,1))</f>
        <v>1270.2</v>
      </c>
      <c r="G186" s="54">
        <f>(G22+G39+G59+G77+G94+G112+G132+G150+G168+G185)/(IF(G22=0,0,1)+IF(G39=0,0,1)+IF(G59=0,0,1)+IF(G77=0,0,1)+IF(G94=0,0,1)+IF(G112=0,0,1)+IF(G132=0,0,1)+IF(G150=0,0,1)+IF(G168=0,0,1)+IF(G185=0,0,1))</f>
        <v>52.774000000000001</v>
      </c>
      <c r="H186" s="54">
        <f>(H22+H39+H59+H77+H94+H112+H132+H150+H168+H185)/(IF(H22=0,0,1)+IF(H39=0,0,1)+IF(H59=0,0,1)+IF(H77=0,0,1)+IF(H94=0,0,1)+IF(H112=0,0,1)+IF(H132=0,0,1)+IF(H150=0,0,1)+IF(H168=0,0,1)+IF(H185=0,0,1))</f>
        <v>45.060999999999993</v>
      </c>
      <c r="I186" s="54">
        <f>(I22+I39+I59+I77+I94+I112+I132+I150+I168+I185)/(IF(I22=0,0,1)+IF(I39=0,0,1)+IF(I59=0,0,1)+IF(I77=0,0,1)+IF(I94=0,0,1)+IF(I112=0,0,1)+IF(I132=0,0,1)+IF(I150=0,0,1)+IF(I168=0,0,1)+IF(I185=0,0,1))</f>
        <v>170.3</v>
      </c>
      <c r="J186" s="54">
        <f>(J22+J39+J59+J77+J94+J112+J132+J150+J168+J185)/(IF(J22=0,0,1)+IF(J39=0,0,1)+IF(J59=0,0,1)+IF(J77=0,0,1)+IF(J94=0,0,1)+IF(J112=0,0,1)+IF(J132=0,0,1)+IF(J150=0,0,1)+IF(J168=0,0,1)+IF(J185=0,0,1))</f>
        <v>1339.3720000000001</v>
      </c>
      <c r="K186" s="54"/>
      <c r="L186" s="174">
        <f>(L22+L39+L59+L77+L94+L112+L132+L150+L168+L185)/(IF(L22=0,0,1)+IF(L39=0,0,1)+IF(L59=0,0,1)+IF(L77=0,0,1)+IF(L94=0,0,1)+IF(L112=0,0,1)+IF(L132=0,0,1)+IF(L150=0,0,1)+IF(L168=0,0,1)+IF(L185=0,0,1))</f>
        <v>176.40000000000003</v>
      </c>
    </row>
  </sheetData>
  <mergeCells count="14">
    <mergeCell ref="C1:E1"/>
    <mergeCell ref="H1:K1"/>
    <mergeCell ref="H2:K2"/>
    <mergeCell ref="C39:D39"/>
    <mergeCell ref="C59:D59"/>
    <mergeCell ref="C77:D77"/>
    <mergeCell ref="C94:D94"/>
    <mergeCell ref="C22:D22"/>
    <mergeCell ref="C186:E186"/>
    <mergeCell ref="C185:D185"/>
    <mergeCell ref="C112:D112"/>
    <mergeCell ref="C132:D132"/>
    <mergeCell ref="C150:D150"/>
    <mergeCell ref="C168:D168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2023-10-19T05:40:07Z</cp:lastPrinted>
  <dcterms:created xsi:type="dcterms:W3CDTF">2022-05-16T14:23:56Z</dcterms:created>
  <dcterms:modified xsi:type="dcterms:W3CDTF">2026-02-15T11:04:31Z</dcterms:modified>
</cp:coreProperties>
</file>